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arker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<sst xmlns="http://schemas.openxmlformats.org/spreadsheetml/2006/main" count="93" uniqueCount="46">
  <si>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</si>
  <si>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</si>
  <si>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</si>
  <si>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</si>
  <si>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</si>
  <si>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</si>
  <si>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</si>
  <si>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</si>
  <si>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</si>
  <si>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</si>
  <si>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</si>
  <si>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</si>
  <si>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</si>
  <si>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</si>
  <si>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</si>
  <si>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</si>
  <si>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</si>
  <si>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</si>
  <si>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</si>
  <si>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</si>
  <si>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</si>
  <si>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</si>
  <si>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</si>
  <si>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</si>
  <si>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</si>
  <si>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</si>
  <si>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</si>
  <si>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</si>
  <si>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</si>
  <si>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</si>
  <si>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</si>
  <si>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</si>
  <si>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</si>
  <si>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</si>
  <si>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</si>
  <si>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</si>
  <si>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</si>
  <si>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</si>
  <si>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</si>
  <si>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</si>
  <si>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</si>
  <si>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</si>
  <si>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</si>
  <si>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</si>
  <si>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Parker, Arizona</t>
  </si>
  <si>
    <t>Parker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</si>
</sst>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G60" sqref="G60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0.87</v>
      </c>
      <c r="C13" s="20">
        <f aca="true" t="shared" si="0" ref="C13:C24">(B13*0.623)</f>
        <v>0.54201</v>
      </c>
      <c r="D13" s="21">
        <f>$F$3</f>
        <v>1625</v>
      </c>
      <c r="E13" s="22">
        <f aca="true" t="shared" si="1" ref="E13:E24">(C13*D13)</f>
        <v>880.76625</v>
      </c>
      <c r="F13" s="21">
        <f>$F$4</f>
        <v>0.9</v>
      </c>
      <c r="G13" s="23">
        <f aca="true" t="shared" si="2" ref="G13:G24">(E13*F13)</f>
        <v>792.689625</v>
      </c>
    </row>
    <row r="14" spans="1:7" ht="15" hidden="1" thickBot="1">
      <c r="A14" s="19" t="s">
        <v>18</v>
      </c>
      <c r="B14" s="58">
        <v>0.7</v>
      </c>
      <c r="C14" s="20">
        <f t="shared" si="0"/>
        <v>0.4361</v>
      </c>
      <c r="D14" s="17">
        <f aca="true" t="shared" si="3" ref="D14:D24">$D$13</f>
        <v>1625</v>
      </c>
      <c r="E14" s="22">
        <f t="shared" si="1"/>
        <v>708.6625</v>
      </c>
      <c r="F14" s="17">
        <f aca="true" t="shared" si="4" ref="F14:F24">$F$13</f>
        <v>0.9</v>
      </c>
      <c r="G14" s="23">
        <f t="shared" si="2"/>
        <v>637.79625</v>
      </c>
    </row>
    <row r="15" spans="1:7" ht="15" hidden="1" thickBot="1">
      <c r="A15" s="19" t="s">
        <v>19</v>
      </c>
      <c r="B15" s="58">
        <v>0.65</v>
      </c>
      <c r="C15" s="20">
        <f t="shared" si="0"/>
        <v>0.40495000000000003</v>
      </c>
      <c r="D15" s="17">
        <f t="shared" si="3"/>
        <v>1625</v>
      </c>
      <c r="E15" s="22">
        <f t="shared" si="1"/>
        <v>658.04375</v>
      </c>
      <c r="F15" s="17">
        <f t="shared" si="4"/>
        <v>0.9</v>
      </c>
      <c r="G15" s="23">
        <f t="shared" si="2"/>
        <v>592.2393750000001</v>
      </c>
    </row>
    <row r="16" spans="1:7" ht="15" hidden="1" thickBot="1">
      <c r="A16" s="19" t="s">
        <v>20</v>
      </c>
      <c r="B16" s="58">
        <v>0.17</v>
      </c>
      <c r="C16" s="20">
        <f t="shared" si="0"/>
        <v>0.10591</v>
      </c>
      <c r="D16" s="17">
        <f t="shared" si="3"/>
        <v>1625</v>
      </c>
      <c r="E16" s="22">
        <f t="shared" si="1"/>
        <v>172.10375000000002</v>
      </c>
      <c r="F16" s="17">
        <f t="shared" si="4"/>
        <v>0.9</v>
      </c>
      <c r="G16" s="23">
        <f t="shared" si="2"/>
        <v>154.89337500000002</v>
      </c>
    </row>
    <row r="17" spans="1:7" ht="15" hidden="1" thickBot="1">
      <c r="A17" s="19" t="s">
        <v>21</v>
      </c>
      <c r="B17" s="58">
        <v>0.09</v>
      </c>
      <c r="C17" s="20">
        <f t="shared" si="0"/>
        <v>0.056069999999999995</v>
      </c>
      <c r="D17" s="17">
        <f t="shared" si="3"/>
        <v>1625</v>
      </c>
      <c r="E17" s="22">
        <f t="shared" si="1"/>
        <v>91.11375</v>
      </c>
      <c r="F17" s="17">
        <f t="shared" si="4"/>
        <v>0.9</v>
      </c>
      <c r="G17" s="23">
        <f t="shared" si="2"/>
        <v>82.002375</v>
      </c>
    </row>
    <row r="18" spans="1:7" ht="15" hidden="1" thickBot="1">
      <c r="A18" s="19" t="s">
        <v>22</v>
      </c>
      <c r="B18" s="58">
        <v>0.02</v>
      </c>
      <c r="C18" s="20">
        <f t="shared" si="0"/>
        <v>0.01246</v>
      </c>
      <c r="D18" s="17">
        <f t="shared" si="3"/>
        <v>1625</v>
      </c>
      <c r="E18" s="22">
        <f t="shared" si="1"/>
        <v>20.247500000000002</v>
      </c>
      <c r="F18" s="17">
        <f t="shared" si="4"/>
        <v>0.9</v>
      </c>
      <c r="G18" s="23">
        <f t="shared" si="2"/>
        <v>18.22275</v>
      </c>
    </row>
    <row r="19" spans="1:7" ht="15" hidden="1" thickBot="1">
      <c r="A19" s="19" t="s">
        <v>23</v>
      </c>
      <c r="B19" s="58">
        <v>0.27</v>
      </c>
      <c r="C19" s="20">
        <f t="shared" si="0"/>
        <v>0.16821</v>
      </c>
      <c r="D19" s="17">
        <f t="shared" si="3"/>
        <v>1625</v>
      </c>
      <c r="E19" s="22">
        <f t="shared" si="1"/>
        <v>273.34125</v>
      </c>
      <c r="F19" s="17">
        <f t="shared" si="4"/>
        <v>0.9</v>
      </c>
      <c r="G19" s="23">
        <f t="shared" si="2"/>
        <v>246.007125</v>
      </c>
    </row>
    <row r="20" spans="1:7" ht="15" hidden="1" thickBot="1">
      <c r="A20" s="19" t="s">
        <v>24</v>
      </c>
      <c r="B20" s="58">
        <v>0.61</v>
      </c>
      <c r="C20" s="20">
        <f t="shared" si="0"/>
        <v>0.38003</v>
      </c>
      <c r="D20" s="17">
        <f t="shared" si="3"/>
        <v>1625</v>
      </c>
      <c r="E20" s="22">
        <f t="shared" si="1"/>
        <v>617.5487499999999</v>
      </c>
      <c r="F20" s="17">
        <f t="shared" si="4"/>
        <v>0.9</v>
      </c>
      <c r="G20" s="23">
        <f t="shared" si="2"/>
        <v>555.793875</v>
      </c>
    </row>
    <row r="21" spans="1:7" ht="15" hidden="1" thickBot="1">
      <c r="A21" s="19" t="s">
        <v>25</v>
      </c>
      <c r="B21" s="58">
        <v>0.57</v>
      </c>
      <c r="C21" s="20">
        <f t="shared" si="0"/>
        <v>0.35511</v>
      </c>
      <c r="D21" s="17">
        <f t="shared" si="3"/>
        <v>1625</v>
      </c>
      <c r="E21" s="22">
        <f t="shared" si="1"/>
        <v>577.0537499999999</v>
      </c>
      <c r="F21" s="17">
        <f t="shared" si="4"/>
        <v>0.9</v>
      </c>
      <c r="G21" s="23">
        <f t="shared" si="2"/>
        <v>519.3483749999999</v>
      </c>
    </row>
    <row r="22" spans="1:7" ht="15" hidden="1" thickBot="1">
      <c r="A22" s="19" t="s">
        <v>26</v>
      </c>
      <c r="B22" s="58">
        <v>0.32</v>
      </c>
      <c r="C22" s="20">
        <f t="shared" si="0"/>
        <v>0.19936</v>
      </c>
      <c r="D22" s="17">
        <f t="shared" si="3"/>
        <v>1625</v>
      </c>
      <c r="E22" s="22">
        <f t="shared" si="1"/>
        <v>323.96000000000004</v>
      </c>
      <c r="F22" s="17">
        <f t="shared" si="4"/>
        <v>0.9</v>
      </c>
      <c r="G22" s="23">
        <f t="shared" si="2"/>
        <v>291.564</v>
      </c>
    </row>
    <row r="23" spans="1:7" ht="15" hidden="1" thickBot="1">
      <c r="A23" s="19" t="s">
        <v>27</v>
      </c>
      <c r="B23" s="58">
        <v>0.33</v>
      </c>
      <c r="C23" s="20">
        <f t="shared" si="0"/>
        <v>0.20559000000000002</v>
      </c>
      <c r="D23" s="17">
        <f t="shared" si="3"/>
        <v>1625</v>
      </c>
      <c r="E23" s="22">
        <f t="shared" si="1"/>
        <v>334.08375</v>
      </c>
      <c r="F23" s="17">
        <f t="shared" si="4"/>
        <v>0.9</v>
      </c>
      <c r="G23" s="23">
        <f t="shared" si="2"/>
        <v>300.67537500000003</v>
      </c>
    </row>
    <row r="24" spans="1:7" ht="15" hidden="1" thickBot="1">
      <c r="A24" s="19" t="s">
        <v>28</v>
      </c>
      <c r="B24" s="58">
        <v>0.57</v>
      </c>
      <c r="C24" s="20">
        <f t="shared" si="0"/>
        <v>0.35511</v>
      </c>
      <c r="D24" s="17">
        <f t="shared" si="3"/>
        <v>1625</v>
      </c>
      <c r="E24" s="22">
        <f t="shared" si="1"/>
        <v>577.0537499999999</v>
      </c>
      <c r="F24" s="17">
        <f t="shared" si="4"/>
        <v>0.9</v>
      </c>
      <c r="G24" s="23">
        <f t="shared" si="2"/>
        <v>519.3483749999999</v>
      </c>
    </row>
    <row r="25" spans="1:7" ht="15" hidden="1" thickBot="1">
      <c r="A25" s="24" t="s">
        <v>29</v>
      </c>
      <c r="B25" s="25">
        <f>SUM(B13:B24)</f>
        <v>5.17</v>
      </c>
      <c r="C25" s="25"/>
      <c r="D25" s="26"/>
      <c r="E25" s="27">
        <f>SUM(E13:E24)</f>
        <v>5233.978749999999</v>
      </c>
      <c r="F25" s="26"/>
      <c r="G25" s="28">
        <f>SUM(G13:G24)</f>
        <v>4710.580875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Parker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2.83</v>
      </c>
      <c r="C31" s="21">
        <f>$F$5</f>
        <v>0.75</v>
      </c>
      <c r="D31" s="33">
        <f aca="true" t="shared" si="5" ref="D31:D42">B31*C31</f>
        <v>2.1225</v>
      </c>
      <c r="E31" s="20">
        <f aca="true" t="shared" si="6" ref="E31:E42">D31*0.623</f>
        <v>1.3223175</v>
      </c>
      <c r="F31" s="34">
        <f aca="true" t="shared" si="7" ref="F31:F42">$F$7</f>
        <v>1200</v>
      </c>
      <c r="G31" s="23">
        <f aca="true" t="shared" si="8" ref="G31:G42">F31*E31</f>
        <v>1586.781</v>
      </c>
    </row>
    <row r="32" spans="1:7" ht="15" hidden="1" thickBot="1">
      <c r="A32" s="19" t="s">
        <v>18</v>
      </c>
      <c r="B32" s="58">
        <v>3.51</v>
      </c>
      <c r="C32" s="17">
        <f aca="true" t="shared" si="9" ref="C32:C42">$C$31</f>
        <v>0.75</v>
      </c>
      <c r="D32" s="33">
        <f t="shared" si="5"/>
        <v>2.6325</v>
      </c>
      <c r="E32" s="20">
        <f t="shared" si="6"/>
        <v>1.6400474999999999</v>
      </c>
      <c r="F32" s="34">
        <f t="shared" si="7"/>
        <v>1200</v>
      </c>
      <c r="G32" s="23">
        <f t="shared" si="8"/>
        <v>1968.0569999999998</v>
      </c>
    </row>
    <row r="33" spans="1:7" ht="15" hidden="1" thickBot="1">
      <c r="A33" s="19" t="s">
        <v>19</v>
      </c>
      <c r="B33" s="58">
        <v>5.69</v>
      </c>
      <c r="C33" s="17">
        <f t="shared" si="9"/>
        <v>0.75</v>
      </c>
      <c r="D33" s="33">
        <f t="shared" si="5"/>
        <v>4.2675</v>
      </c>
      <c r="E33" s="20">
        <f t="shared" si="6"/>
        <v>2.6586525</v>
      </c>
      <c r="F33" s="34">
        <f t="shared" si="7"/>
        <v>1200</v>
      </c>
      <c r="G33" s="23">
        <f t="shared" si="8"/>
        <v>3190.3830000000003</v>
      </c>
    </row>
    <row r="34" spans="1:7" ht="15" hidden="1" thickBot="1">
      <c r="A34" s="19" t="s">
        <v>20</v>
      </c>
      <c r="B34" s="58">
        <v>8.07</v>
      </c>
      <c r="C34" s="17">
        <f t="shared" si="9"/>
        <v>0.75</v>
      </c>
      <c r="D34" s="33">
        <f t="shared" si="5"/>
        <v>6.0525</v>
      </c>
      <c r="E34" s="20">
        <f t="shared" si="6"/>
        <v>3.7707075000000003</v>
      </c>
      <c r="F34" s="34">
        <f t="shared" si="7"/>
        <v>1200</v>
      </c>
      <c r="G34" s="23">
        <f t="shared" si="8"/>
        <v>4524.849</v>
      </c>
    </row>
    <row r="35" spans="1:7" ht="15" hidden="1" thickBot="1">
      <c r="A35" s="19" t="s">
        <v>21</v>
      </c>
      <c r="B35" s="58">
        <v>10.34</v>
      </c>
      <c r="C35" s="17">
        <f t="shared" si="9"/>
        <v>0.75</v>
      </c>
      <c r="D35" s="33">
        <f t="shared" si="5"/>
        <v>7.755</v>
      </c>
      <c r="E35" s="20">
        <f t="shared" si="6"/>
        <v>4.831365</v>
      </c>
      <c r="F35" s="34">
        <f t="shared" si="7"/>
        <v>1200</v>
      </c>
      <c r="G35" s="23">
        <f t="shared" si="8"/>
        <v>5797.638</v>
      </c>
    </row>
    <row r="36" spans="1:7" ht="15" hidden="1" thickBot="1">
      <c r="A36" s="19" t="s">
        <v>22</v>
      </c>
      <c r="B36" s="58">
        <v>11.12</v>
      </c>
      <c r="C36" s="17">
        <f t="shared" si="9"/>
        <v>0.75</v>
      </c>
      <c r="D36" s="33">
        <f t="shared" si="5"/>
        <v>8.34</v>
      </c>
      <c r="E36" s="20">
        <f t="shared" si="6"/>
        <v>5.19582</v>
      </c>
      <c r="F36" s="34">
        <f t="shared" si="7"/>
        <v>1200</v>
      </c>
      <c r="G36" s="23">
        <f t="shared" si="8"/>
        <v>6234.984</v>
      </c>
    </row>
    <row r="37" spans="1:7" ht="15" hidden="1" thickBot="1">
      <c r="A37" s="19" t="s">
        <v>23</v>
      </c>
      <c r="B37" s="58">
        <v>10.85</v>
      </c>
      <c r="C37" s="17">
        <f t="shared" si="9"/>
        <v>0.75</v>
      </c>
      <c r="D37" s="33">
        <f t="shared" si="5"/>
        <v>8.1375</v>
      </c>
      <c r="E37" s="20">
        <f t="shared" si="6"/>
        <v>5.0696625</v>
      </c>
      <c r="F37" s="34">
        <f t="shared" si="7"/>
        <v>1200</v>
      </c>
      <c r="G37" s="23">
        <f t="shared" si="8"/>
        <v>6083.594999999999</v>
      </c>
    </row>
    <row r="38" spans="1:7" ht="15" hidden="1" thickBot="1">
      <c r="A38" s="19" t="s">
        <v>24</v>
      </c>
      <c r="B38" s="58">
        <v>9.59</v>
      </c>
      <c r="C38" s="17">
        <f t="shared" si="9"/>
        <v>0.75</v>
      </c>
      <c r="D38" s="33">
        <f t="shared" si="5"/>
        <v>7.1925</v>
      </c>
      <c r="E38" s="20">
        <f t="shared" si="6"/>
        <v>4.4809275</v>
      </c>
      <c r="F38" s="34">
        <f t="shared" si="7"/>
        <v>1200</v>
      </c>
      <c r="G38" s="23">
        <f t="shared" si="8"/>
        <v>5377.113</v>
      </c>
    </row>
    <row r="39" spans="1:7" ht="15" hidden="1" thickBot="1">
      <c r="A39" s="19" t="s">
        <v>25</v>
      </c>
      <c r="B39" s="58">
        <v>7.7</v>
      </c>
      <c r="C39" s="17">
        <f t="shared" si="9"/>
        <v>0.75</v>
      </c>
      <c r="D39" s="33">
        <f t="shared" si="5"/>
        <v>5.775</v>
      </c>
      <c r="E39" s="20">
        <f t="shared" si="6"/>
        <v>3.5978250000000003</v>
      </c>
      <c r="F39" s="34">
        <f t="shared" si="7"/>
        <v>1200</v>
      </c>
      <c r="G39" s="23">
        <f t="shared" si="8"/>
        <v>4317.39</v>
      </c>
    </row>
    <row r="40" spans="1:7" ht="15" hidden="1" thickBot="1">
      <c r="A40" s="19" t="s">
        <v>26</v>
      </c>
      <c r="B40" s="58">
        <v>5.81</v>
      </c>
      <c r="C40" s="17">
        <f t="shared" si="9"/>
        <v>0.75</v>
      </c>
      <c r="D40" s="33">
        <f t="shared" si="5"/>
        <v>4.3575</v>
      </c>
      <c r="E40" s="20">
        <f t="shared" si="6"/>
        <v>2.7147225</v>
      </c>
      <c r="F40" s="34">
        <f t="shared" si="7"/>
        <v>1200</v>
      </c>
      <c r="G40" s="23">
        <f t="shared" si="8"/>
        <v>3257.6670000000004</v>
      </c>
    </row>
    <row r="41" spans="1:7" ht="15" hidden="1" thickBot="1">
      <c r="A41" s="19" t="s">
        <v>27</v>
      </c>
      <c r="B41" s="58">
        <v>3.64</v>
      </c>
      <c r="C41" s="17">
        <f t="shared" si="9"/>
        <v>0.75</v>
      </c>
      <c r="D41" s="33">
        <f t="shared" si="5"/>
        <v>2.73</v>
      </c>
      <c r="E41" s="20">
        <f t="shared" si="6"/>
        <v>1.70079</v>
      </c>
      <c r="F41" s="34">
        <f t="shared" si="7"/>
        <v>1200</v>
      </c>
      <c r="G41" s="23">
        <f t="shared" si="8"/>
        <v>2040.948</v>
      </c>
    </row>
    <row r="42" spans="1:7" ht="15" hidden="1" thickBot="1">
      <c r="A42" s="19" t="s">
        <v>28</v>
      </c>
      <c r="B42" s="58">
        <v>2.26</v>
      </c>
      <c r="C42" s="17">
        <f t="shared" si="9"/>
        <v>0.75</v>
      </c>
      <c r="D42" s="33">
        <f t="shared" si="5"/>
        <v>1.6949999999999998</v>
      </c>
      <c r="E42" s="20">
        <f t="shared" si="6"/>
        <v>1.055985</v>
      </c>
      <c r="F42" s="34">
        <f t="shared" si="7"/>
        <v>1200</v>
      </c>
      <c r="G42" s="23">
        <f t="shared" si="8"/>
        <v>1267.182</v>
      </c>
    </row>
    <row r="43" spans="1:7" ht="15" hidden="1" thickBot="1">
      <c r="A43" s="24" t="s">
        <v>29</v>
      </c>
      <c r="B43" s="26">
        <f>SUM(B31:B42)</f>
        <v>81.41000000000001</v>
      </c>
      <c r="C43" s="26"/>
      <c r="D43" s="35">
        <f>SUM(D31:D42)</f>
        <v>61.057500000000005</v>
      </c>
      <c r="E43" s="25"/>
      <c r="F43" s="36"/>
      <c r="G43" s="28">
        <f>SUM(G31:G42)</f>
        <v>45646.58699999999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Parker,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792.689625</v>
      </c>
      <c r="C51" s="41">
        <f aca="true" t="shared" si="11" ref="C51:C62">G31</f>
        <v>1586.781</v>
      </c>
      <c r="D51" s="41">
        <f aca="true" t="shared" si="12" ref="D51:D62">B51-C51</f>
        <v>-794.091375</v>
      </c>
      <c r="E51" s="41">
        <f>IF(0+D51&lt;0,0,IF(0+D51&gt;$F$6,$F$6,0+D51))</f>
        <v>0</v>
      </c>
      <c r="F51" s="42">
        <f>IF(D51&lt;0,ABS(D51),0)</f>
        <v>794.091375</v>
      </c>
    </row>
    <row r="52" spans="1:6" ht="18" customHeight="1">
      <c r="A52" s="40" t="s">
        <v>18</v>
      </c>
      <c r="B52" s="41">
        <f t="shared" si="10"/>
        <v>637.79625</v>
      </c>
      <c r="C52" s="41">
        <f t="shared" si="11"/>
        <v>1968.0569999999998</v>
      </c>
      <c r="D52" s="41">
        <f t="shared" si="12"/>
        <v>-1330.26075</v>
      </c>
      <c r="E52" s="41">
        <f aca="true" t="shared" si="13" ref="E52:E62">IF(E51+D52&lt;0,0,IF(E51+D52&gt;$F$6,$F$6,E51+D52))</f>
        <v>0</v>
      </c>
      <c r="F52" s="42">
        <f>IF(E51+D52&lt;0,ABS(D52+E51),0)</f>
        <v>1330.26075</v>
      </c>
    </row>
    <row r="53" spans="1:6" ht="18" customHeight="1">
      <c r="A53" s="40" t="s">
        <v>19</v>
      </c>
      <c r="B53" s="41">
        <f t="shared" si="10"/>
        <v>592.2393750000001</v>
      </c>
      <c r="C53" s="41">
        <f t="shared" si="11"/>
        <v>3190.3830000000003</v>
      </c>
      <c r="D53" s="41">
        <f t="shared" si="12"/>
        <v>-2598.143625</v>
      </c>
      <c r="E53" s="41">
        <f t="shared" si="13"/>
        <v>0</v>
      </c>
      <c r="F53" s="42">
        <f aca="true" t="shared" si="14" ref="F53:F62">IF(E52+D53&lt;0,ABS(D53+E52),0)</f>
        <v>2598.143625</v>
      </c>
    </row>
    <row r="54" spans="1:6" ht="18" customHeight="1">
      <c r="A54" s="40" t="s">
        <v>20</v>
      </c>
      <c r="B54" s="41">
        <f t="shared" si="10"/>
        <v>154.89337500000002</v>
      </c>
      <c r="C54" s="41">
        <f t="shared" si="11"/>
        <v>4524.849</v>
      </c>
      <c r="D54" s="41">
        <f t="shared" si="12"/>
        <v>-4369.9556250000005</v>
      </c>
      <c r="E54" s="41">
        <f t="shared" si="13"/>
        <v>0</v>
      </c>
      <c r="F54" s="42">
        <f t="shared" si="14"/>
        <v>4369.9556250000005</v>
      </c>
    </row>
    <row r="55" spans="1:6" ht="18" customHeight="1">
      <c r="A55" s="40" t="s">
        <v>21</v>
      </c>
      <c r="B55" s="41">
        <f t="shared" si="10"/>
        <v>82.002375</v>
      </c>
      <c r="C55" s="41">
        <f t="shared" si="11"/>
        <v>5797.638</v>
      </c>
      <c r="D55" s="41">
        <f t="shared" si="12"/>
        <v>-5715.635625</v>
      </c>
      <c r="E55" s="41">
        <f t="shared" si="13"/>
        <v>0</v>
      </c>
      <c r="F55" s="42">
        <f t="shared" si="14"/>
        <v>5715.635625</v>
      </c>
    </row>
    <row r="56" spans="1:6" ht="18" customHeight="1">
      <c r="A56" s="40" t="s">
        <v>22</v>
      </c>
      <c r="B56" s="41">
        <f t="shared" si="10"/>
        <v>18.22275</v>
      </c>
      <c r="C56" s="41">
        <f t="shared" si="11"/>
        <v>6234.984</v>
      </c>
      <c r="D56" s="41">
        <f t="shared" si="12"/>
        <v>-6216.7612500000005</v>
      </c>
      <c r="E56" s="41">
        <f t="shared" si="13"/>
        <v>0</v>
      </c>
      <c r="F56" s="42">
        <f t="shared" si="14"/>
        <v>6216.7612500000005</v>
      </c>
    </row>
    <row r="57" spans="1:6" ht="18" customHeight="1">
      <c r="A57" s="40" t="s">
        <v>23</v>
      </c>
      <c r="B57" s="41">
        <f t="shared" si="10"/>
        <v>246.007125</v>
      </c>
      <c r="C57" s="41">
        <f t="shared" si="11"/>
        <v>6083.594999999999</v>
      </c>
      <c r="D57" s="41">
        <f t="shared" si="12"/>
        <v>-5837.587874999999</v>
      </c>
      <c r="E57" s="41">
        <f t="shared" si="13"/>
        <v>0</v>
      </c>
      <c r="F57" s="42">
        <f t="shared" si="14"/>
        <v>5837.587874999999</v>
      </c>
    </row>
    <row r="58" spans="1:6" ht="18" customHeight="1">
      <c r="A58" s="40" t="s">
        <v>24</v>
      </c>
      <c r="B58" s="41">
        <f t="shared" si="10"/>
        <v>555.793875</v>
      </c>
      <c r="C58" s="41">
        <f t="shared" si="11"/>
        <v>5377.113</v>
      </c>
      <c r="D58" s="41">
        <f t="shared" si="12"/>
        <v>-4821.319125</v>
      </c>
      <c r="E58" s="41">
        <f t="shared" si="13"/>
        <v>0</v>
      </c>
      <c r="F58" s="42">
        <f t="shared" si="14"/>
        <v>4821.319125</v>
      </c>
    </row>
    <row r="59" spans="1:6" ht="18" customHeight="1">
      <c r="A59" s="40" t="s">
        <v>25</v>
      </c>
      <c r="B59" s="41">
        <f t="shared" si="10"/>
        <v>519.3483749999999</v>
      </c>
      <c r="C59" s="41">
        <f t="shared" si="11"/>
        <v>4317.39</v>
      </c>
      <c r="D59" s="41">
        <f t="shared" si="12"/>
        <v>-3798.0416250000003</v>
      </c>
      <c r="E59" s="41">
        <f t="shared" si="13"/>
        <v>0</v>
      </c>
      <c r="F59" s="42">
        <f t="shared" si="14"/>
        <v>3798.0416250000003</v>
      </c>
    </row>
    <row r="60" spans="1:6" ht="18" customHeight="1">
      <c r="A60" s="40" t="s">
        <v>26</v>
      </c>
      <c r="B60" s="41">
        <f t="shared" si="10"/>
        <v>291.564</v>
      </c>
      <c r="C60" s="41">
        <f t="shared" si="11"/>
        <v>3257.6670000000004</v>
      </c>
      <c r="D60" s="41">
        <f t="shared" si="12"/>
        <v>-2966.1030000000005</v>
      </c>
      <c r="E60" s="41">
        <f t="shared" si="13"/>
        <v>0</v>
      </c>
      <c r="F60" s="42">
        <f t="shared" si="14"/>
        <v>2966.1030000000005</v>
      </c>
    </row>
    <row r="61" spans="1:6" ht="18" customHeight="1">
      <c r="A61" s="40" t="s">
        <v>27</v>
      </c>
      <c r="B61" s="41">
        <f t="shared" si="10"/>
        <v>300.67537500000003</v>
      </c>
      <c r="C61" s="41">
        <f t="shared" si="11"/>
        <v>2040.948</v>
      </c>
      <c r="D61" s="41">
        <f t="shared" si="12"/>
        <v>-1740.272625</v>
      </c>
      <c r="E61" s="41">
        <f t="shared" si="13"/>
        <v>0</v>
      </c>
      <c r="F61" s="42">
        <f t="shared" si="14"/>
        <v>1740.272625</v>
      </c>
    </row>
    <row r="62" spans="1:6" ht="18" customHeight="1">
      <c r="A62" s="40" t="s">
        <v>28</v>
      </c>
      <c r="B62" s="41">
        <f t="shared" si="10"/>
        <v>519.3483749999999</v>
      </c>
      <c r="C62" s="41">
        <f t="shared" si="11"/>
        <v>1267.182</v>
      </c>
      <c r="D62" s="41">
        <f t="shared" si="12"/>
        <v>-747.8336250000001</v>
      </c>
      <c r="E62" s="41">
        <f t="shared" si="13"/>
        <v>0</v>
      </c>
      <c r="F62" s="42">
        <f t="shared" si="14"/>
        <v>747.8336250000001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792.689625</v>
      </c>
      <c r="C64" s="41">
        <f aca="true" t="shared" si="16" ref="C64:C75">G31</f>
        <v>1586.781</v>
      </c>
      <c r="D64" s="41">
        <f aca="true" t="shared" si="17" ref="D64:D75">B64-C64</f>
        <v>-794.091375</v>
      </c>
      <c r="E64" s="41">
        <f>IF(E62+D64&lt;0,0,IF(E62+D64&gt;$F$6,$F$6,D64+E62))</f>
        <v>0</v>
      </c>
      <c r="F64" s="42">
        <f>IF(E62+D64&lt;0,ABS(D64+E62),0)</f>
        <v>794.091375</v>
      </c>
    </row>
    <row r="65" spans="1:6" ht="18" customHeight="1">
      <c r="A65" s="40" t="s">
        <v>18</v>
      </c>
      <c r="B65" s="41">
        <f t="shared" si="15"/>
        <v>637.79625</v>
      </c>
      <c r="C65" s="41">
        <f t="shared" si="16"/>
        <v>1968.0569999999998</v>
      </c>
      <c r="D65" s="41">
        <f t="shared" si="17"/>
        <v>-1330.26075</v>
      </c>
      <c r="E65" s="41">
        <f aca="true" t="shared" si="18" ref="E65:E75">IF(E64+D65&lt;0,0,IF(E64+D65&gt;$F$6,$F$6,D65+E64))</f>
        <v>0</v>
      </c>
      <c r="F65" s="42">
        <f>IF(E64+D65&lt;0,ABS(D65+E64),0)</f>
        <v>1330.26075</v>
      </c>
    </row>
    <row r="66" spans="1:6" ht="18" customHeight="1">
      <c r="A66" s="40" t="s">
        <v>19</v>
      </c>
      <c r="B66" s="41">
        <f t="shared" si="15"/>
        <v>592.2393750000001</v>
      </c>
      <c r="C66" s="41">
        <f t="shared" si="16"/>
        <v>3190.3830000000003</v>
      </c>
      <c r="D66" s="41">
        <f t="shared" si="17"/>
        <v>-2598.143625</v>
      </c>
      <c r="E66" s="41">
        <f t="shared" si="18"/>
        <v>0</v>
      </c>
      <c r="F66" s="42">
        <f aca="true" t="shared" si="19" ref="F66:F75">IF(E65+D66&lt;0,ABS(D66+E65),0)</f>
        <v>2598.143625</v>
      </c>
    </row>
    <row r="67" spans="1:6" ht="18" customHeight="1">
      <c r="A67" s="40" t="s">
        <v>20</v>
      </c>
      <c r="B67" s="41">
        <f t="shared" si="15"/>
        <v>154.89337500000002</v>
      </c>
      <c r="C67" s="41">
        <f t="shared" si="16"/>
        <v>4524.849</v>
      </c>
      <c r="D67" s="41">
        <f t="shared" si="17"/>
        <v>-4369.9556250000005</v>
      </c>
      <c r="E67" s="41">
        <f t="shared" si="18"/>
        <v>0</v>
      </c>
      <c r="F67" s="42">
        <f t="shared" si="19"/>
        <v>4369.9556250000005</v>
      </c>
    </row>
    <row r="68" spans="1:6" ht="18" customHeight="1">
      <c r="A68" s="40" t="s">
        <v>21</v>
      </c>
      <c r="B68" s="41">
        <f t="shared" si="15"/>
        <v>82.002375</v>
      </c>
      <c r="C68" s="41">
        <f t="shared" si="16"/>
        <v>5797.638</v>
      </c>
      <c r="D68" s="41">
        <f t="shared" si="17"/>
        <v>-5715.635625</v>
      </c>
      <c r="E68" s="41">
        <f t="shared" si="18"/>
        <v>0</v>
      </c>
      <c r="F68" s="42">
        <f t="shared" si="19"/>
        <v>5715.635625</v>
      </c>
    </row>
    <row r="69" spans="1:7" ht="18" customHeight="1">
      <c r="A69" s="40" t="s">
        <v>22</v>
      </c>
      <c r="B69" s="41">
        <f t="shared" si="15"/>
        <v>18.22275</v>
      </c>
      <c r="C69" s="41">
        <f t="shared" si="16"/>
        <v>6234.984</v>
      </c>
      <c r="D69" s="41">
        <f t="shared" si="17"/>
        <v>-6216.7612500000005</v>
      </c>
      <c r="E69" s="54">
        <f t="shared" si="18"/>
        <v>0</v>
      </c>
      <c r="F69" s="55">
        <f t="shared" si="19"/>
        <v>6216.7612500000005</v>
      </c>
      <c r="G69" s="12"/>
    </row>
    <row r="70" spans="1:6" ht="18" customHeight="1">
      <c r="A70" s="40" t="s">
        <v>23</v>
      </c>
      <c r="B70" s="41">
        <f t="shared" si="15"/>
        <v>246.007125</v>
      </c>
      <c r="C70" s="41">
        <f t="shared" si="16"/>
        <v>6083.594999999999</v>
      </c>
      <c r="D70" s="41">
        <f t="shared" si="17"/>
        <v>-5837.587874999999</v>
      </c>
      <c r="E70" s="41">
        <f t="shared" si="18"/>
        <v>0</v>
      </c>
      <c r="F70" s="42">
        <f t="shared" si="19"/>
        <v>5837.587874999999</v>
      </c>
    </row>
    <row r="71" spans="1:6" ht="18" customHeight="1">
      <c r="A71" s="40" t="s">
        <v>24</v>
      </c>
      <c r="B71" s="41">
        <f t="shared" si="15"/>
        <v>555.793875</v>
      </c>
      <c r="C71" s="41">
        <f t="shared" si="16"/>
        <v>5377.113</v>
      </c>
      <c r="D71" s="41">
        <f t="shared" si="17"/>
        <v>-4821.319125</v>
      </c>
      <c r="E71" s="41">
        <f t="shared" si="18"/>
        <v>0</v>
      </c>
      <c r="F71" s="42">
        <f t="shared" si="19"/>
        <v>4821.319125</v>
      </c>
    </row>
    <row r="72" spans="1:6" ht="18" customHeight="1">
      <c r="A72" s="40" t="s">
        <v>25</v>
      </c>
      <c r="B72" s="41">
        <f t="shared" si="15"/>
        <v>519.3483749999999</v>
      </c>
      <c r="C72" s="41">
        <f t="shared" si="16"/>
        <v>4317.39</v>
      </c>
      <c r="D72" s="41">
        <f t="shared" si="17"/>
        <v>-3798.0416250000003</v>
      </c>
      <c r="E72" s="41">
        <f t="shared" si="18"/>
        <v>0</v>
      </c>
      <c r="F72" s="42">
        <f t="shared" si="19"/>
        <v>3798.0416250000003</v>
      </c>
    </row>
    <row r="73" spans="1:6" ht="18" customHeight="1">
      <c r="A73" s="40" t="s">
        <v>26</v>
      </c>
      <c r="B73" s="41">
        <f t="shared" si="15"/>
        <v>291.564</v>
      </c>
      <c r="C73" s="41">
        <f t="shared" si="16"/>
        <v>3257.6670000000004</v>
      </c>
      <c r="D73" s="41">
        <f t="shared" si="17"/>
        <v>-2966.1030000000005</v>
      </c>
      <c r="E73" s="41">
        <f t="shared" si="18"/>
        <v>0</v>
      </c>
      <c r="F73" s="42">
        <f t="shared" si="19"/>
        <v>2966.1030000000005</v>
      </c>
    </row>
    <row r="74" spans="1:6" ht="18" customHeight="1">
      <c r="A74" s="40" t="s">
        <v>27</v>
      </c>
      <c r="B74" s="41">
        <f t="shared" si="15"/>
        <v>300.67537500000003</v>
      </c>
      <c r="C74" s="41">
        <f t="shared" si="16"/>
        <v>2040.948</v>
      </c>
      <c r="D74" s="41">
        <f t="shared" si="17"/>
        <v>-1740.272625</v>
      </c>
      <c r="E74" s="41">
        <f t="shared" si="18"/>
        <v>0</v>
      </c>
      <c r="F74" s="42">
        <f t="shared" si="19"/>
        <v>1740.272625</v>
      </c>
    </row>
    <row r="75" spans="1:6" ht="18" customHeight="1" thickBot="1">
      <c r="A75" s="43" t="s">
        <v>28</v>
      </c>
      <c r="B75" s="44">
        <f t="shared" si="15"/>
        <v>519.3483749999999</v>
      </c>
      <c r="C75" s="44">
        <f t="shared" si="16"/>
        <v>1267.182</v>
      </c>
      <c r="D75" s="44">
        <f t="shared" si="17"/>
        <v>-747.8336250000001</v>
      </c>
      <c r="E75" s="44">
        <f t="shared" si="18"/>
        <v>0</v>
      </c>
      <c r="F75" s="57">
        <f t="shared" si="19"/>
        <v>747.8336250000001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2010-02-16T15:18:15Z</dcterms:modified>
  <cp:category/>
  <cp:version/>
  <cp:contentType/>
  <cp:contentStatus/>
</cp:coreProperties>
</file>