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<sst xmlns="http://schemas.openxmlformats.org/spreadsheetml/2006/main" count="137" uniqueCount="91">
  <si>
    <t>Conf.</t>
  </si>
  <si>
    <t>(lbs./A)</t>
  </si>
  <si>
    <t>(lbs./bu)</t>
  </si>
  <si>
    <t xml:space="preserve">  Oilseed, ~21,800 seeds/A (1.67 seeds/ft. on 40" rows); Confectionary, ~17,400 seeds/A (1.33 seeds/ft.); 40-inch rows</t>
  </si>
  <si>
    <t>% Oil</t>
  </si>
  <si>
    <t>Nu</t>
  </si>
  <si>
    <t>Test</t>
  </si>
  <si>
    <t>&lt;0.0001</t>
  </si>
  <si>
    <t>HO</t>
  </si>
  <si>
    <t>Nu, SS</t>
  </si>
  <si>
    <t>Days</t>
  </si>
  <si>
    <t>Crop</t>
  </si>
  <si>
    <t>845HO</t>
  </si>
  <si>
    <t>s678</t>
  </si>
  <si>
    <t>64H41</t>
  </si>
  <si>
    <t>777C</t>
  </si>
  <si>
    <t>Triumph</t>
  </si>
  <si>
    <t>Pioneer</t>
  </si>
  <si>
    <t>Croplan</t>
  </si>
  <si>
    <t>Mycogen</t>
  </si>
  <si>
    <t>Red River</t>
  </si>
  <si>
    <t>Brand</t>
  </si>
  <si>
    <t>Hybrid</t>
  </si>
  <si>
    <t>Hybrid Sunflower Trial, Oilseed &amp; Confectionary, Lubbock, Texas 2007</t>
  </si>
  <si>
    <t>Market</t>
  </si>
  <si>
    <t>Avg.</t>
  </si>
  <si>
    <t>acre</t>
  </si>
  <si>
    <t>63M91</t>
  </si>
  <si>
    <t>NS</t>
  </si>
  <si>
    <t>343DMR</t>
  </si>
  <si>
    <t>378DMR</t>
  </si>
  <si>
    <t>356NS</t>
  </si>
  <si>
    <t>584CLNS</t>
  </si>
  <si>
    <t>&gt;22/64"</t>
  </si>
  <si>
    <t>&gt;20/64"</t>
  </si>
  <si>
    <t>&gt;18/64"</t>
  </si>
  <si>
    <t>RRC 2215</t>
  </si>
  <si>
    <t>RRC 2216</t>
  </si>
  <si>
    <t>RRC 7015</t>
  </si>
  <si>
    <t>2-Year</t>
  </si>
  <si>
    <t>3-Year</t>
  </si>
  <si>
    <t>Nu, CL</t>
  </si>
  <si>
    <t>Oilseed Only Average</t>
  </si>
  <si>
    <t>Oilseed P-Value</t>
  </si>
  <si>
    <t>Oilseed Coeff. of Variation (%CV)</t>
  </si>
  <si>
    <t>Confectionary P-Value</t>
  </si>
  <si>
    <t>Confectionary Only Average</t>
  </si>
  <si>
    <t>All Sunflower Average</t>
  </si>
  <si>
    <t>All Sunflower P-Value</t>
  </si>
  <si>
    <t>1 day</t>
  </si>
  <si>
    <t>Yield</t>
  </si>
  <si>
    <t>%</t>
  </si>
  <si>
    <t>&amp;</t>
  </si>
  <si>
    <t>Oil</t>
  </si>
  <si>
    <t>Type†</t>
  </si>
  <si>
    <t>Plants/</t>
  </si>
  <si>
    <t>Height</t>
  </si>
  <si>
    <t>(in.)</t>
  </si>
  <si>
    <t>to</t>
  </si>
  <si>
    <t>,@ 10%</t>
  </si>
  <si>
    <r>
      <t>H</t>
    </r>
    <r>
      <rPr>
        <vertAlign val="subscript"/>
        <sz val="9"/>
        <rFont val="Arial"/>
        <family val="0"/>
      </rPr>
      <t>2</t>
    </r>
    <r>
      <rPr>
        <sz val="9"/>
        <rFont val="Arial"/>
        <family val="0"/>
      </rPr>
      <t>O</t>
    </r>
  </si>
  <si>
    <t>($)</t>
  </si>
  <si>
    <t>Content</t>
  </si>
  <si>
    <t>¶Numbers in the same column that vary by more than the least significant difference are significantly different at a 90% confidence level.</t>
  </si>
  <si>
    <t>OILSEED</t>
  </si>
  <si>
    <t>CONFECTIONARY</t>
  </si>
  <si>
    <t xml:space="preserve">  Rainfall, 1 June--30 Sept. 7.7"; Seasonal irrigation, ~12", applied fertility, 100N-30P2O5-0K.</t>
  </si>
  <si>
    <t>Lodge</t>
  </si>
  <si>
    <t>Weight</t>
  </si>
  <si>
    <t>Yield/</t>
  </si>
  <si>
    <t>Seed Yld</t>
  </si>
  <si>
    <t>Value/</t>
  </si>
  <si>
    <t>Seed</t>
  </si>
  <si>
    <t>Half</t>
  </si>
  <si>
    <t>Bloom</t>
  </si>
  <si>
    <t>JumpStart§</t>
  </si>
  <si>
    <r>
      <t xml:space="preserve">‡Oilseed--2:1 prem/disc vs. 40% oil: Nu @ $17.00/cwt, HO @ $18.00/cwt; Conf.: $21/cwt seed </t>
    </r>
    <r>
      <rPr>
        <sz val="9"/>
        <rFont val="Arial"/>
        <family val="2"/>
      </rPr>
      <t>≥20/64"</t>
    </r>
    <r>
      <rPr>
        <sz val="9"/>
        <rFont val="Arial"/>
        <family val="0"/>
      </rPr>
      <t>, $10/cwt seed &lt;20/64".</t>
    </r>
  </si>
  <si>
    <t>% Seed Retained Over Screen</t>
  </si>
  <si>
    <t>% Size</t>
  </si>
  <si>
    <t>Conf. Coeff. of Variation (%CV)</t>
  </si>
  <si>
    <t>All Sunflower (%CV)</t>
  </si>
  <si>
    <r>
      <t>Oilseed PLSD</t>
    </r>
    <r>
      <rPr>
        <sz val="9"/>
        <rFont val="Arial"/>
        <family val="2"/>
      </rPr>
      <t>¶</t>
    </r>
  </si>
  <si>
    <r>
      <t>Confectionary PLSD</t>
    </r>
    <r>
      <rPr>
        <sz val="9"/>
        <rFont val="Arial"/>
        <family val="2"/>
      </rPr>
      <t>¶</t>
    </r>
  </si>
  <si>
    <r>
      <t>All Sunflower PLSD</t>
    </r>
    <r>
      <rPr>
        <b/>
        <sz val="9"/>
        <rFont val="Arial"/>
        <family val="2"/>
      </rPr>
      <t>¶</t>
    </r>
  </si>
  <si>
    <r>
      <t>¤</t>
    </r>
    <r>
      <rPr>
        <sz val="9"/>
        <rFont val="Arial"/>
        <family val="0"/>
      </rPr>
      <t>Birdfood @$16/cwt.</t>
    </r>
  </si>
  <si>
    <r>
      <t>Trad.</t>
    </r>
    <r>
      <rPr>
        <sz val="9"/>
        <rFont val="Arial"/>
        <family val="2"/>
      </rPr>
      <t>¤</t>
    </r>
  </si>
  <si>
    <t>†Oilseed types:  Nu = NuSun oil, HO = high oleic oil, SS = short stature oil, CL = Clearfield.</t>
  </si>
  <si>
    <t>§Seed treated w/ Philom Bios 'JumpStart' (soil fungus Penicillium billai)</t>
  </si>
  <si>
    <t xml:space="preserve">  Harvested area:  4 reps, 22' X 2 rows (short stature had extra border rows)</t>
  </si>
  <si>
    <t>Planted 26 June 2007, harvested 26 Oct 2007.</t>
  </si>
  <si>
    <t xml:space="preserve">  Conducted by Calvin Trostle, Extension agronomy, Texas AgriLife Extension, Lubbock, (806) 746-6101, ctrostle@ag.tamu.edu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</si>
</sst>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;@"/>
    <numFmt numFmtId="166" formatCode="0.0"/>
    <numFmt numFmtId="167" formatCode="&quot;$&quot;#,##0"/>
    <numFmt numFmtId="168" formatCode="#,##0.0"/>
    <numFmt numFmtId="169" formatCode="0.0000"/>
    <numFmt numFmtId="170" formatCode="0.000"/>
    <numFmt numFmtId="171" formatCode="0.00000"/>
    <numFmt numFmtId="172" formatCode="#,##0.000"/>
    <numFmt numFmtId="173" formatCode="#,##0.0000"/>
    <numFmt numFmtId="174" formatCode="_(&quot;$&quot;* #,##0.0_);_(&quot;$&quot;* \(#,##0.0\);_(&quot;$&quot;* &quot;-&quot;??_);_(@_)"/>
    <numFmt numFmtId="175" formatCode="_(&quot;$&quot;* #,##0_);_(&quot;$&quot;* \(#,##0\);_(&quot;$&quot;* &quot;-&quot;??_);_(@_)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vertAlign val="subscript"/>
      <sz val="9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b/>
      <i/>
      <sz val="9"/>
      <name val="Arial"/>
      <family val="2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  <xf numFmtId="166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3" fillId="0" borderId="1" xfId="0" applyFont="1" applyFill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6" fontId="3" fillId="0" borderId="3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66" fontId="3" fillId="0" borderId="5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66" fontId="3" fillId="0" borderId="7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66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1" fontId="3" fillId="0" borderId="21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" fontId="3" fillId="0" borderId="23" xfId="0" applyNumberFormat="1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0" xfId="0" applyFont="1" applyBorder="1" applyAlignment="1">
      <alignment/>
    </xf>
    <xf numFmtId="1" fontId="3" fillId="0" borderId="25" xfId="0" applyNumberFormat="1" applyFont="1" applyBorder="1" applyAlignment="1">
      <alignment horizontal="center"/>
    </xf>
    <xf numFmtId="9" fontId="3" fillId="0" borderId="10" xfId="19" applyFont="1" applyBorder="1" applyAlignment="1">
      <alignment horizontal="center"/>
    </xf>
    <xf numFmtId="0" fontId="3" fillId="0" borderId="26" xfId="0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168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68" fontId="3" fillId="0" borderId="10" xfId="0" applyNumberFormat="1" applyFont="1" applyBorder="1" applyAlignment="1">
      <alignment horizontal="center"/>
    </xf>
    <xf numFmtId="166" fontId="3" fillId="0" borderId="27" xfId="0" applyNumberFormat="1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66" fontId="3" fillId="0" borderId="29" xfId="0" applyNumberFormat="1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173" fontId="3" fillId="0" borderId="10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3" fontId="3" fillId="0" borderId="29" xfId="0" applyNumberFormat="1" applyFont="1" applyBorder="1" applyAlignment="1">
      <alignment horizontal="center"/>
    </xf>
    <xf numFmtId="3" fontId="3" fillId="0" borderId="30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168" fontId="3" fillId="0" borderId="0" xfId="0" applyNumberFormat="1" applyFont="1" applyBorder="1" applyAlignment="1">
      <alignment horizontal="center"/>
    </xf>
    <xf numFmtId="168" fontId="3" fillId="0" borderId="16" xfId="0" applyNumberFormat="1" applyFont="1" applyBorder="1" applyAlignment="1">
      <alignment horizontal="center"/>
    </xf>
    <xf numFmtId="168" fontId="3" fillId="0" borderId="30" xfId="0" applyNumberFormat="1" applyFont="1" applyBorder="1" applyAlignment="1">
      <alignment horizontal="center"/>
    </xf>
    <xf numFmtId="168" fontId="3" fillId="0" borderId="18" xfId="0" applyNumberFormat="1" applyFont="1" applyBorder="1" applyAlignment="1">
      <alignment horizont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6" fillId="0" borderId="26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5" fillId="0" borderId="33" xfId="0" applyFont="1" applyBorder="1" applyAlignment="1">
      <alignment horizontal="right"/>
    </xf>
    <xf numFmtId="0" fontId="5" fillId="0" borderId="34" xfId="0" applyFont="1" applyBorder="1" applyAlignment="1">
      <alignment horizontal="left"/>
    </xf>
    <xf numFmtId="0" fontId="5" fillId="0" borderId="35" xfId="0" applyFont="1" applyBorder="1" applyAlignment="1">
      <alignment horizontal="right"/>
    </xf>
    <xf numFmtId="3" fontId="3" fillId="0" borderId="3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0" fontId="3" fillId="0" borderId="5" xfId="0" applyFont="1" applyBorder="1" applyAlignment="1">
      <alignment/>
    </xf>
    <xf numFmtId="165" fontId="3" fillId="0" borderId="0" xfId="0" applyNumberFormat="1" applyFont="1" applyBorder="1" applyAlignment="1">
      <alignment horizontal="center"/>
    </xf>
    <xf numFmtId="165" fontId="3" fillId="0" borderId="5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6" fillId="0" borderId="36" xfId="0" applyFont="1" applyFill="1" applyBorder="1" applyAlignment="1">
      <alignment horizontal="right"/>
    </xf>
    <xf numFmtId="0" fontId="3" fillId="0" borderId="37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3" fontId="3" fillId="0" borderId="25" xfId="0" applyNumberFormat="1" applyFont="1" applyBorder="1" applyAlignment="1">
      <alignment horizontal="center"/>
    </xf>
    <xf numFmtId="9" fontId="3" fillId="0" borderId="25" xfId="19" applyFont="1" applyBorder="1" applyAlignment="1">
      <alignment horizontal="center"/>
    </xf>
    <xf numFmtId="166" fontId="3" fillId="0" borderId="25" xfId="0" applyNumberFormat="1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38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3" fontId="3" fillId="0" borderId="40" xfId="0" applyNumberFormat="1" applyFont="1" applyBorder="1" applyAlignment="1">
      <alignment horizontal="center"/>
    </xf>
    <xf numFmtId="9" fontId="3" fillId="0" borderId="40" xfId="19" applyFont="1" applyBorder="1" applyAlignment="1">
      <alignment horizontal="center"/>
    </xf>
    <xf numFmtId="1" fontId="3" fillId="0" borderId="40" xfId="0" applyNumberFormat="1" applyFont="1" applyBorder="1" applyAlignment="1">
      <alignment horizontal="center"/>
    </xf>
    <xf numFmtId="166" fontId="3" fillId="0" borderId="40" xfId="0" applyNumberFormat="1" applyFont="1" applyBorder="1" applyAlignment="1">
      <alignment horizontal="center"/>
    </xf>
    <xf numFmtId="0" fontId="3" fillId="0" borderId="7" xfId="0" applyFont="1" applyBorder="1" applyAlignment="1">
      <alignment/>
    </xf>
    <xf numFmtId="3" fontId="3" fillId="0" borderId="41" xfId="0" applyNumberFormat="1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166" fontId="3" fillId="0" borderId="4" xfId="0" applyNumberFormat="1" applyFont="1" applyFill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166" fontId="3" fillId="0" borderId="8" xfId="0" applyNumberFormat="1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9" xfId="0" applyFont="1" applyBorder="1" applyAlignment="1">
      <alignment/>
    </xf>
    <xf numFmtId="16" fontId="3" fillId="0" borderId="5" xfId="0" applyNumberFormat="1" applyFont="1" applyBorder="1" applyAlignment="1">
      <alignment horizontal="center"/>
    </xf>
    <xf numFmtId="3" fontId="6" fillId="0" borderId="36" xfId="0" applyNumberFormat="1" applyFont="1" applyBorder="1" applyAlignment="1">
      <alignment horizontal="center"/>
    </xf>
    <xf numFmtId="168" fontId="6" fillId="0" borderId="0" xfId="0" applyNumberFormat="1" applyFont="1" applyBorder="1" applyAlignment="1">
      <alignment horizontal="center"/>
    </xf>
    <xf numFmtId="168" fontId="6" fillId="0" borderId="36" xfId="0" applyNumberFormat="1" applyFont="1" applyBorder="1" applyAlignment="1">
      <alignment horizontal="center"/>
    </xf>
    <xf numFmtId="168" fontId="6" fillId="0" borderId="0" xfId="0" applyNumberFormat="1" applyFont="1" applyAlignment="1">
      <alignment horizontal="center"/>
    </xf>
    <xf numFmtId="3" fontId="6" fillId="0" borderId="1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6" fillId="0" borderId="16" xfId="0" applyNumberFormat="1" applyFont="1" applyBorder="1" applyAlignment="1">
      <alignment horizontal="center"/>
    </xf>
    <xf numFmtId="0" fontId="5" fillId="0" borderId="43" xfId="0" applyFont="1" applyBorder="1" applyAlignment="1">
      <alignment horizontal="left"/>
    </xf>
    <xf numFmtId="9" fontId="3" fillId="0" borderId="0" xfId="19" applyFont="1" applyBorder="1" applyAlignment="1">
      <alignment horizontal="center"/>
    </xf>
    <xf numFmtId="3" fontId="3" fillId="0" borderId="44" xfId="0" applyNumberFormat="1" applyFont="1" applyBorder="1" applyAlignment="1">
      <alignment horizontal="center"/>
    </xf>
    <xf numFmtId="175" fontId="6" fillId="0" borderId="29" xfId="17" applyNumberFormat="1" applyFont="1" applyBorder="1" applyAlignment="1">
      <alignment/>
    </xf>
    <xf numFmtId="168" fontId="3" fillId="0" borderId="37" xfId="0" applyNumberFormat="1" applyFont="1" applyBorder="1" applyAlignment="1">
      <alignment horizontal="center"/>
    </xf>
    <xf numFmtId="0" fontId="3" fillId="0" borderId="38" xfId="0" applyFont="1" applyBorder="1" applyAlignment="1">
      <alignment/>
    </xf>
    <xf numFmtId="168" fontId="3" fillId="0" borderId="38" xfId="0" applyNumberFormat="1" applyFont="1" applyBorder="1" applyAlignment="1">
      <alignment horizontal="center"/>
    </xf>
    <xf numFmtId="168" fontId="3" fillId="0" borderId="39" xfId="0" applyNumberFormat="1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12" xfId="0" applyFont="1" applyBorder="1" applyAlignment="1">
      <alignment horizontal="center"/>
    </xf>
    <xf numFmtId="1" fontId="3" fillId="0" borderId="37" xfId="0" applyNumberFormat="1" applyFont="1" applyBorder="1" applyAlignment="1">
      <alignment horizontal="center"/>
    </xf>
    <xf numFmtId="1" fontId="3" fillId="0" borderId="38" xfId="0" applyNumberFormat="1" applyFont="1" applyBorder="1" applyAlignment="1">
      <alignment horizontal="center"/>
    </xf>
    <xf numFmtId="1" fontId="3" fillId="0" borderId="39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4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66" fontId="3" fillId="0" borderId="18" xfId="0" applyNumberFormat="1" applyFont="1" applyBorder="1" applyAlignment="1">
      <alignment horizontal="center"/>
    </xf>
    <xf numFmtId="166" fontId="3" fillId="0" borderId="26" xfId="0" applyNumberFormat="1" applyFont="1" applyBorder="1" applyAlignment="1">
      <alignment horizontal="center"/>
    </xf>
    <xf numFmtId="166" fontId="3" fillId="0" borderId="45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" fontId="3" fillId="0" borderId="46" xfId="0" applyNumberFormat="1" applyFont="1" applyBorder="1" applyAlignment="1">
      <alignment horizontal="center"/>
    </xf>
    <xf numFmtId="1" fontId="3" fillId="0" borderId="26" xfId="0" applyNumberFormat="1" applyFont="1" applyBorder="1" applyAlignment="1">
      <alignment horizontal="center"/>
    </xf>
    <xf numFmtId="1" fontId="3" fillId="0" borderId="45" xfId="0" applyNumberFormat="1" applyFont="1" applyBorder="1" applyAlignment="1">
      <alignment horizontal="center"/>
    </xf>
    <xf numFmtId="175" fontId="3" fillId="0" borderId="13" xfId="17" applyNumberFormat="1" applyFont="1" applyBorder="1" applyAlignment="1">
      <alignment/>
    </xf>
    <xf numFmtId="175" fontId="3" fillId="0" borderId="14" xfId="17" applyNumberFormat="1" applyFont="1" applyBorder="1" applyAlignment="1">
      <alignment/>
    </xf>
    <xf numFmtId="175" fontId="3" fillId="0" borderId="41" xfId="17" applyNumberFormat="1" applyFont="1" applyBorder="1" applyAlignment="1">
      <alignment/>
    </xf>
    <xf numFmtId="0" fontId="7" fillId="0" borderId="31" xfId="0" applyFont="1" applyFill="1" applyBorder="1" applyAlignment="1">
      <alignment horizontal="right"/>
    </xf>
    <xf numFmtId="0" fontId="7" fillId="0" borderId="32" xfId="0" applyFont="1" applyBorder="1" applyAlignment="1">
      <alignment horizontal="right"/>
    </xf>
    <xf numFmtId="3" fontId="3" fillId="0" borderId="26" xfId="0" applyNumberFormat="1" applyFont="1" applyBorder="1" applyAlignment="1">
      <alignment horizontal="center"/>
    </xf>
    <xf numFmtId="168" fontId="3" fillId="0" borderId="26" xfId="0" applyNumberFormat="1" applyFont="1" applyBorder="1" applyAlignment="1">
      <alignment horizontal="center"/>
    </xf>
    <xf numFmtId="165" fontId="3" fillId="0" borderId="47" xfId="0" applyNumberFormat="1" applyFont="1" applyBorder="1" applyAlignment="1">
      <alignment horizontal="center"/>
    </xf>
    <xf numFmtId="165" fontId="3" fillId="0" borderId="36" xfId="0" applyNumberFormat="1" applyFont="1" applyBorder="1" applyAlignment="1">
      <alignment horizontal="center"/>
    </xf>
    <xf numFmtId="0" fontId="0" fillId="0" borderId="43" xfId="0" applyBorder="1" applyAlignment="1">
      <alignment/>
    </xf>
    <xf numFmtId="0" fontId="5" fillId="0" borderId="20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173" fontId="3" fillId="0" borderId="26" xfId="0" applyNumberFormat="1" applyFont="1" applyBorder="1" applyAlignment="1">
      <alignment horizontal="center"/>
    </xf>
    <xf numFmtId="1" fontId="6" fillId="0" borderId="48" xfId="0" applyNumberFormat="1" applyFont="1" applyBorder="1" applyAlignment="1">
      <alignment horizontal="center"/>
    </xf>
    <xf numFmtId="3" fontId="6" fillId="0" borderId="49" xfId="0" applyNumberFormat="1" applyFont="1" applyBorder="1" applyAlignment="1">
      <alignment horizontal="center"/>
    </xf>
    <xf numFmtId="1" fontId="6" fillId="0" borderId="49" xfId="0" applyNumberFormat="1" applyFont="1" applyBorder="1" applyAlignment="1">
      <alignment horizontal="center"/>
    </xf>
    <xf numFmtId="3" fontId="6" fillId="0" borderId="50" xfId="0" applyNumberFormat="1" applyFont="1" applyBorder="1" applyAlignment="1">
      <alignment horizontal="center"/>
    </xf>
    <xf numFmtId="168" fontId="6" fillId="0" borderId="48" xfId="0" applyNumberFormat="1" applyFont="1" applyBorder="1" applyAlignment="1">
      <alignment horizontal="center"/>
    </xf>
    <xf numFmtId="168" fontId="6" fillId="0" borderId="5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295275</xdr:colOff>
      <xdr:row>2</xdr:row>
      <xdr:rowOff>28575</xdr:rowOff>
    </xdr:from>
    <xdr:to>
      <xdr:col>16</xdr:col>
      <xdr:colOff>409575</xdr:colOff>
      <xdr:row>5</xdr:row>
      <xdr:rowOff>47625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352425"/>
          <a:ext cx="2057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tabSelected="1" zoomScale="90" zoomScaleNormal="90" workbookViewId="0" topLeftCell="A1">
      <selection activeCell="A7" sqref="A7:O20"/>
    </sheetView>
  </sheetViews>
  <sheetFormatPr defaultColWidth="9.140625" defaultRowHeight="12.75"/>
  <cols>
    <col min="1" max="1" width="9.421875" style="0" customWidth="1"/>
    <col min="2" max="2" width="8.57421875" style="0" customWidth="1"/>
    <col min="3" max="3" width="9.421875" style="0" customWidth="1"/>
    <col min="4" max="4" width="7.7109375" style="1" customWidth="1"/>
    <col min="5" max="5" width="6.421875" style="4" customWidth="1"/>
    <col min="6" max="6" width="6.00390625" style="2" customWidth="1"/>
    <col min="7" max="7" width="7.00390625" style="4" customWidth="1"/>
    <col min="8" max="8" width="7.7109375" style="3" customWidth="1"/>
    <col min="9" max="11" width="7.7109375" style="0" customWidth="1"/>
    <col min="12" max="12" width="7.28125" style="0" customWidth="1"/>
    <col min="13" max="13" width="7.28125" style="7" customWidth="1"/>
    <col min="14" max="17" width="7.28125" style="0" customWidth="1"/>
  </cols>
  <sheetData>
    <row r="1" ht="12.75" customHeight="1">
      <c r="A1" s="5" t="s">
        <v>23</v>
      </c>
    </row>
    <row r="2" ht="12.75" customHeight="1">
      <c r="A2" s="6" t="s">
        <v>90</v>
      </c>
    </row>
    <row r="3" ht="12.75" customHeight="1">
      <c r="A3" s="6"/>
    </row>
    <row r="4" ht="12.75" customHeight="1">
      <c r="A4" s="6" t="s">
        <v>3</v>
      </c>
    </row>
    <row r="5" spans="1:8" ht="12.75" customHeight="1">
      <c r="A5" s="6" t="s">
        <v>88</v>
      </c>
      <c r="G5" s="6"/>
      <c r="H5" s="61" t="s">
        <v>89</v>
      </c>
    </row>
    <row r="6" spans="1:11" ht="12.75" customHeight="1" thickBot="1">
      <c r="A6" s="6" t="s">
        <v>66</v>
      </c>
      <c r="F6" s="4"/>
      <c r="G6" s="2"/>
      <c r="H6" s="4"/>
      <c r="I6" s="4"/>
      <c r="J6" s="45"/>
      <c r="K6" s="37"/>
    </row>
    <row r="7" spans="1:17" ht="12.75" customHeight="1" thickBot="1">
      <c r="A7" s="165"/>
      <c r="B7" s="42"/>
      <c r="C7" s="11" t="s">
        <v>24</v>
      </c>
      <c r="D7" s="12"/>
      <c r="E7" s="11"/>
      <c r="F7" s="14"/>
      <c r="G7" s="13" t="s">
        <v>10</v>
      </c>
      <c r="H7" s="15"/>
      <c r="I7" s="16" t="s">
        <v>4</v>
      </c>
      <c r="J7" s="17" t="s">
        <v>53</v>
      </c>
      <c r="K7" s="16"/>
      <c r="L7" s="89" t="s">
        <v>70</v>
      </c>
      <c r="M7" s="47" t="s">
        <v>11</v>
      </c>
      <c r="N7" s="86" t="s">
        <v>39</v>
      </c>
      <c r="O7" s="87" t="s">
        <v>25</v>
      </c>
      <c r="P7" s="88" t="s">
        <v>40</v>
      </c>
      <c r="Q7" s="87" t="s">
        <v>25</v>
      </c>
    </row>
    <row r="8" spans="1:17" ht="12.75" customHeight="1">
      <c r="A8" s="166" t="s">
        <v>64</v>
      </c>
      <c r="B8" s="43"/>
      <c r="C8" s="18" t="s">
        <v>52</v>
      </c>
      <c r="D8" s="92" t="s">
        <v>25</v>
      </c>
      <c r="E8" s="18" t="s">
        <v>25</v>
      </c>
      <c r="F8" s="19" t="s">
        <v>25</v>
      </c>
      <c r="G8" s="93" t="s">
        <v>58</v>
      </c>
      <c r="H8" s="21" t="s">
        <v>6</v>
      </c>
      <c r="I8" s="20" t="s">
        <v>62</v>
      </c>
      <c r="J8" s="22" t="s">
        <v>69</v>
      </c>
      <c r="K8" s="20"/>
      <c r="L8" s="22" t="s">
        <v>59</v>
      </c>
      <c r="M8" s="94" t="s">
        <v>71</v>
      </c>
      <c r="N8" s="167" t="s">
        <v>53</v>
      </c>
      <c r="O8" s="168" t="s">
        <v>72</v>
      </c>
      <c r="P8" s="167" t="s">
        <v>53</v>
      </c>
      <c r="Q8" s="168" t="s">
        <v>72</v>
      </c>
    </row>
    <row r="9" spans="1:17" ht="12.75" customHeight="1">
      <c r="A9" s="48"/>
      <c r="B9" s="43"/>
      <c r="C9" s="18" t="s">
        <v>53</v>
      </c>
      <c r="D9" s="19" t="s">
        <v>55</v>
      </c>
      <c r="E9" s="22" t="s">
        <v>67</v>
      </c>
      <c r="F9" s="20" t="s">
        <v>56</v>
      </c>
      <c r="G9" s="123" t="s">
        <v>73</v>
      </c>
      <c r="H9" s="21" t="s">
        <v>68</v>
      </c>
      <c r="I9" s="20" t="s">
        <v>59</v>
      </c>
      <c r="J9" s="22" t="s">
        <v>26</v>
      </c>
      <c r="K9" s="20"/>
      <c r="L9" s="22" t="s">
        <v>60</v>
      </c>
      <c r="M9" s="49" t="s">
        <v>26</v>
      </c>
      <c r="N9" s="38" t="s">
        <v>62</v>
      </c>
      <c r="O9" s="23" t="s">
        <v>50</v>
      </c>
      <c r="P9" s="38" t="s">
        <v>62</v>
      </c>
      <c r="Q9" s="23" t="s">
        <v>50</v>
      </c>
    </row>
    <row r="10" spans="1:17" ht="12.75" customHeight="1" thickBot="1">
      <c r="A10" s="50" t="s">
        <v>21</v>
      </c>
      <c r="B10" s="44" t="s">
        <v>22</v>
      </c>
      <c r="C10" s="24" t="s">
        <v>54</v>
      </c>
      <c r="D10" s="25" t="s">
        <v>26</v>
      </c>
      <c r="E10" s="28" t="s">
        <v>51</v>
      </c>
      <c r="F10" s="26" t="s">
        <v>57</v>
      </c>
      <c r="G10" s="24" t="s">
        <v>74</v>
      </c>
      <c r="H10" s="27" t="s">
        <v>2</v>
      </c>
      <c r="I10" s="26" t="s">
        <v>60</v>
      </c>
      <c r="J10" s="28" t="s">
        <v>1</v>
      </c>
      <c r="K10" s="26"/>
      <c r="L10" s="90" t="s">
        <v>1</v>
      </c>
      <c r="M10" s="51" t="s">
        <v>61</v>
      </c>
      <c r="N10" s="39" t="s">
        <v>51</v>
      </c>
      <c r="O10" s="29" t="s">
        <v>1</v>
      </c>
      <c r="P10" s="39" t="s">
        <v>51</v>
      </c>
      <c r="Q10" s="29" t="s">
        <v>1</v>
      </c>
    </row>
    <row r="11" spans="1:17" ht="12.75" customHeight="1">
      <c r="A11" s="98" t="s">
        <v>18</v>
      </c>
      <c r="B11" s="99" t="s">
        <v>29</v>
      </c>
      <c r="C11" s="99" t="s">
        <v>5</v>
      </c>
      <c r="D11" s="100">
        <v>15400</v>
      </c>
      <c r="E11" s="101">
        <v>0.03</v>
      </c>
      <c r="F11" s="54">
        <v>59.25</v>
      </c>
      <c r="G11" s="54">
        <v>48</v>
      </c>
      <c r="H11" s="102">
        <v>31.836999999999996</v>
      </c>
      <c r="I11" s="102">
        <v>37.59</v>
      </c>
      <c r="J11" s="100">
        <v>885.2572605239627</v>
      </c>
      <c r="K11" s="103"/>
      <c r="L11" s="100">
        <v>2352.85914471189</v>
      </c>
      <c r="M11" s="156">
        <f>L11/100*17+0.02*L11*(I11-40)/100*17</f>
        <v>380.70672676925216</v>
      </c>
      <c r="N11" s="135">
        <v>36.97875</v>
      </c>
      <c r="O11" s="40">
        <v>2315.646914797796</v>
      </c>
      <c r="P11" s="149">
        <v>36.81916666666667</v>
      </c>
      <c r="Q11" s="133">
        <v>2122.5239161045806</v>
      </c>
    </row>
    <row r="12" spans="1:17" ht="12.75" customHeight="1">
      <c r="A12" s="104" t="s">
        <v>18</v>
      </c>
      <c r="B12" s="30" t="s">
        <v>31</v>
      </c>
      <c r="C12" s="30" t="s">
        <v>5</v>
      </c>
      <c r="D12" s="31">
        <v>18000</v>
      </c>
      <c r="E12" s="55">
        <v>0.03</v>
      </c>
      <c r="F12" s="32">
        <v>55.5</v>
      </c>
      <c r="G12" s="32">
        <v>51</v>
      </c>
      <c r="H12" s="33">
        <v>29.5410625</v>
      </c>
      <c r="I12" s="33">
        <v>42.735</v>
      </c>
      <c r="J12" s="31">
        <v>996.3564898197335</v>
      </c>
      <c r="K12" s="91"/>
      <c r="L12" s="31">
        <v>2333.564307707562</v>
      </c>
      <c r="M12" s="157">
        <f>L12/100*17+0.02*L12*(I12-40)/100*17</f>
        <v>418.40574680765815</v>
      </c>
      <c r="N12" s="136"/>
      <c r="O12" s="105"/>
      <c r="P12" s="56"/>
      <c r="Q12" s="105"/>
    </row>
    <row r="13" spans="1:17" s="6" customFormat="1" ht="12.75" customHeight="1">
      <c r="A13" s="104" t="s">
        <v>18</v>
      </c>
      <c r="B13" s="30" t="s">
        <v>30</v>
      </c>
      <c r="C13" s="30" t="s">
        <v>5</v>
      </c>
      <c r="D13" s="31">
        <v>18800</v>
      </c>
      <c r="E13" s="55">
        <v>0.03</v>
      </c>
      <c r="F13" s="32">
        <v>65.25</v>
      </c>
      <c r="G13" s="32">
        <v>53</v>
      </c>
      <c r="H13" s="33">
        <v>30.4594375</v>
      </c>
      <c r="I13" s="33">
        <v>42.29</v>
      </c>
      <c r="J13" s="31">
        <v>1006.3147074161329</v>
      </c>
      <c r="K13" s="91"/>
      <c r="L13" s="31">
        <v>2378.5673147723955</v>
      </c>
      <c r="M13" s="157">
        <f>L13/100*17+0.02*L13*(I13-40)/100*17</f>
        <v>422.8759686241251</v>
      </c>
      <c r="N13" s="137">
        <v>40.54875</v>
      </c>
      <c r="O13" s="41">
        <v>2387.392050738743</v>
      </c>
      <c r="P13" s="150">
        <v>40.7325</v>
      </c>
      <c r="Q13" s="41">
        <v>2133.716167312721</v>
      </c>
    </row>
    <row r="14" spans="1:17" s="6" customFormat="1" ht="12.75" customHeight="1">
      <c r="A14" s="104" t="s">
        <v>18</v>
      </c>
      <c r="B14" s="30" t="s">
        <v>32</v>
      </c>
      <c r="C14" s="30" t="s">
        <v>41</v>
      </c>
      <c r="D14" s="31">
        <v>17000</v>
      </c>
      <c r="E14" s="55">
        <v>0.08</v>
      </c>
      <c r="F14" s="32">
        <v>57</v>
      </c>
      <c r="G14" s="32">
        <v>50</v>
      </c>
      <c r="H14" s="33">
        <v>29.7</v>
      </c>
      <c r="I14" s="33">
        <v>39.7</v>
      </c>
      <c r="J14" s="31">
        <v>861</v>
      </c>
      <c r="K14" s="91"/>
      <c r="L14" s="31">
        <v>2167.3015900058654</v>
      </c>
      <c r="M14" s="157">
        <f>L14/100*17+0.02*L14*(I14-40)/100*17</f>
        <v>366.2306226791912</v>
      </c>
      <c r="N14" s="136"/>
      <c r="O14" s="105"/>
      <c r="P14" s="56"/>
      <c r="Q14" s="105"/>
    </row>
    <row r="15" spans="1:17" s="6" customFormat="1" ht="12.75" customHeight="1">
      <c r="A15" s="104" t="s">
        <v>19</v>
      </c>
      <c r="B15" s="30">
        <v>187</v>
      </c>
      <c r="C15" s="30" t="s">
        <v>85</v>
      </c>
      <c r="D15" s="31">
        <v>19200</v>
      </c>
      <c r="E15" s="55">
        <v>0.02</v>
      </c>
      <c r="F15" s="32">
        <v>61.5</v>
      </c>
      <c r="G15" s="32">
        <v>55</v>
      </c>
      <c r="H15" s="33">
        <v>30.6125</v>
      </c>
      <c r="I15" s="33">
        <v>40.59</v>
      </c>
      <c r="J15" s="31">
        <v>922.0361589297822</v>
      </c>
      <c r="K15" s="91"/>
      <c r="L15" s="31">
        <v>2269.952617982128</v>
      </c>
      <c r="M15" s="157">
        <f>L15/100*16</f>
        <v>363.1924188771404</v>
      </c>
      <c r="N15" s="136"/>
      <c r="O15" s="105"/>
      <c r="P15" s="56"/>
      <c r="Q15" s="105"/>
    </row>
    <row r="16" spans="1:17" s="6" customFormat="1" ht="12.75" customHeight="1">
      <c r="A16" s="104" t="s">
        <v>17</v>
      </c>
      <c r="B16" s="30" t="s">
        <v>27</v>
      </c>
      <c r="C16" s="30" t="s">
        <v>28</v>
      </c>
      <c r="D16" s="31">
        <v>17800</v>
      </c>
      <c r="E16" s="55">
        <v>0.03</v>
      </c>
      <c r="F16" s="32">
        <v>66</v>
      </c>
      <c r="G16" s="32">
        <v>51</v>
      </c>
      <c r="H16" s="33">
        <v>31.9900625</v>
      </c>
      <c r="I16" s="33">
        <v>42.74</v>
      </c>
      <c r="J16" s="31">
        <v>893.4632924818457</v>
      </c>
      <c r="K16" s="91"/>
      <c r="L16" s="31">
        <v>2088.580800485872</v>
      </c>
      <c r="M16" s="157">
        <f>L16/100*17+0.02*L16*(I16-40)/100*17</f>
        <v>374.5159548199246</v>
      </c>
      <c r="N16" s="136"/>
      <c r="O16" s="105"/>
      <c r="P16" s="56"/>
      <c r="Q16" s="105"/>
    </row>
    <row r="17" spans="1:17" s="6" customFormat="1" ht="12.75" customHeight="1">
      <c r="A17" s="104" t="s">
        <v>17</v>
      </c>
      <c r="B17" s="30" t="s">
        <v>14</v>
      </c>
      <c r="C17" s="30" t="s">
        <v>8</v>
      </c>
      <c r="D17" s="31">
        <v>18100</v>
      </c>
      <c r="E17" s="55">
        <v>0.02</v>
      </c>
      <c r="F17" s="32">
        <v>59.25</v>
      </c>
      <c r="G17" s="32">
        <v>49</v>
      </c>
      <c r="H17" s="33">
        <v>35.204375</v>
      </c>
      <c r="I17" s="33">
        <v>40.515</v>
      </c>
      <c r="J17" s="31">
        <v>851.0306816504742</v>
      </c>
      <c r="K17" s="91"/>
      <c r="L17" s="31">
        <v>2099.2256848601746</v>
      </c>
      <c r="M17" s="157">
        <f>L17/100*18+0.02*L17*(I17-40)/100*18</f>
        <v>381.7525876945622</v>
      </c>
      <c r="N17" s="137">
        <v>39.64375</v>
      </c>
      <c r="O17" s="41">
        <v>2209.0519965542935</v>
      </c>
      <c r="P17" s="150">
        <v>39.19583333333333</v>
      </c>
      <c r="Q17" s="41">
        <v>2055.4412385998157</v>
      </c>
    </row>
    <row r="18" spans="1:17" s="6" customFormat="1" ht="12.75" customHeight="1">
      <c r="A18" s="104" t="s">
        <v>16</v>
      </c>
      <c r="B18" s="30" t="s">
        <v>12</v>
      </c>
      <c r="C18" s="30" t="s">
        <v>8</v>
      </c>
      <c r="D18" s="31">
        <v>14800</v>
      </c>
      <c r="E18" s="55">
        <v>0.08</v>
      </c>
      <c r="F18" s="32">
        <v>62.25</v>
      </c>
      <c r="G18" s="32">
        <v>51</v>
      </c>
      <c r="H18" s="33">
        <v>30.765562499999994</v>
      </c>
      <c r="I18" s="33">
        <v>43.9825</v>
      </c>
      <c r="J18" s="31">
        <v>914.6363464745098</v>
      </c>
      <c r="K18" s="91"/>
      <c r="L18" s="31">
        <v>2077.3341743016654</v>
      </c>
      <c r="M18" s="157">
        <f>L18/100*18+0.02*L18*(I18-40)/100*18</f>
        <v>403.7028914312628</v>
      </c>
      <c r="N18" s="137">
        <v>43.70791666666667</v>
      </c>
      <c r="O18" s="41">
        <v>2271.5947046475594</v>
      </c>
      <c r="P18" s="150"/>
      <c r="Q18" s="41"/>
    </row>
    <row r="19" spans="1:17" s="6" customFormat="1" ht="12.75" customHeight="1">
      <c r="A19" s="104" t="s">
        <v>16</v>
      </c>
      <c r="B19" s="30" t="s">
        <v>12</v>
      </c>
      <c r="C19" s="30" t="s">
        <v>75</v>
      </c>
      <c r="D19" s="31">
        <v>14800</v>
      </c>
      <c r="E19" s="55">
        <v>0.07</v>
      </c>
      <c r="F19" s="32">
        <v>69.75</v>
      </c>
      <c r="G19" s="32">
        <v>50</v>
      </c>
      <c r="H19" s="33">
        <v>30.6125</v>
      </c>
      <c r="I19" s="33">
        <v>43.05</v>
      </c>
      <c r="J19" s="31">
        <v>889.9337190682165</v>
      </c>
      <c r="K19" s="91"/>
      <c r="L19" s="31">
        <v>2072.044811497409</v>
      </c>
      <c r="M19" s="157">
        <f>L19/100*17+0.02*L19*(I19-40)/100*17</f>
        <v>373.73472264978756</v>
      </c>
      <c r="N19" s="136"/>
      <c r="O19" s="105"/>
      <c r="P19" s="56"/>
      <c r="Q19" s="105"/>
    </row>
    <row r="20" spans="1:17" s="6" customFormat="1" ht="12.75" customHeight="1" thickBot="1">
      <c r="A20" s="106" t="s">
        <v>16</v>
      </c>
      <c r="B20" s="107" t="s">
        <v>13</v>
      </c>
      <c r="C20" s="107" t="s">
        <v>9</v>
      </c>
      <c r="D20" s="108">
        <v>16700</v>
      </c>
      <c r="E20" s="109">
        <v>0.03</v>
      </c>
      <c r="F20" s="110">
        <v>54</v>
      </c>
      <c r="G20" s="110">
        <v>54</v>
      </c>
      <c r="H20" s="111">
        <v>32.6023125</v>
      </c>
      <c r="I20" s="111">
        <v>43.0475</v>
      </c>
      <c r="J20" s="108">
        <v>952.3381564345854</v>
      </c>
      <c r="K20" s="112"/>
      <c r="L20" s="108">
        <v>2209.2194800636817</v>
      </c>
      <c r="M20" s="158">
        <f>L20/100*17+0.02*L20*(I20-40)/100*17</f>
        <v>398.45813925350575</v>
      </c>
      <c r="N20" s="138">
        <v>41.65375</v>
      </c>
      <c r="O20" s="113">
        <v>2290.5367524711696</v>
      </c>
      <c r="P20" s="151"/>
      <c r="Q20" s="113"/>
    </row>
    <row r="21" spans="1:17" s="6" customFormat="1" ht="12.75" customHeight="1" thickBot="1">
      <c r="A21" s="95"/>
      <c r="B21" s="96"/>
      <c r="C21" s="97" t="s">
        <v>42</v>
      </c>
      <c r="D21" s="124">
        <v>17100</v>
      </c>
      <c r="E21" s="125"/>
      <c r="F21" s="125"/>
      <c r="G21" s="124">
        <f>AVERAGE(G11:G20)</f>
        <v>51.2</v>
      </c>
      <c r="H21" s="126">
        <v>31.2</v>
      </c>
      <c r="I21" s="126">
        <v>41.6</v>
      </c>
      <c r="J21" s="124">
        <v>917</v>
      </c>
      <c r="K21" s="127"/>
      <c r="L21" s="124">
        <v>2205</v>
      </c>
      <c r="M21" s="134">
        <v>388</v>
      </c>
      <c r="N21" s="174">
        <v>40.50658333333333</v>
      </c>
      <c r="O21" s="173">
        <v>2294.844483841912</v>
      </c>
      <c r="P21" s="175">
        <v>38.91583333333333</v>
      </c>
      <c r="Q21" s="173">
        <v>2103.893774005706</v>
      </c>
    </row>
    <row r="22" spans="1:17" s="6" customFormat="1" ht="12.75" customHeight="1">
      <c r="A22" s="82"/>
      <c r="B22" s="83"/>
      <c r="C22" s="84" t="s">
        <v>43</v>
      </c>
      <c r="D22" s="72">
        <v>0.0003</v>
      </c>
      <c r="E22" s="78"/>
      <c r="F22" s="78"/>
      <c r="G22" s="79"/>
      <c r="H22" s="66" t="s">
        <v>7</v>
      </c>
      <c r="I22" s="66" t="s">
        <v>7</v>
      </c>
      <c r="J22" s="72">
        <v>0.548</v>
      </c>
      <c r="K22" s="62"/>
      <c r="L22" s="62"/>
      <c r="M22" s="62"/>
      <c r="N22" s="139"/>
      <c r="O22" s="140"/>
      <c r="P22" s="53"/>
      <c r="Q22" s="140"/>
    </row>
    <row r="23" spans="1:17" s="6" customFormat="1" ht="12.75" customHeight="1">
      <c r="A23" s="82"/>
      <c r="B23" s="83"/>
      <c r="C23" s="84" t="s">
        <v>81</v>
      </c>
      <c r="D23" s="31">
        <v>1700</v>
      </c>
      <c r="E23" s="132"/>
      <c r="F23" s="78"/>
      <c r="G23" s="79"/>
      <c r="H23" s="66">
        <v>1.5</v>
      </c>
      <c r="I23" s="66">
        <v>1.1</v>
      </c>
      <c r="J23" s="66" t="s">
        <v>28</v>
      </c>
      <c r="K23" s="62"/>
      <c r="L23" s="62"/>
      <c r="M23" s="62"/>
      <c r="N23" s="139"/>
      <c r="O23" s="140"/>
      <c r="P23" s="53"/>
      <c r="Q23" s="140"/>
    </row>
    <row r="24" spans="1:17" s="6" customFormat="1" ht="12.75" customHeight="1">
      <c r="A24" s="82"/>
      <c r="B24" s="83"/>
      <c r="C24" s="84" t="s">
        <v>44</v>
      </c>
      <c r="D24" s="66">
        <v>11.6</v>
      </c>
      <c r="E24" s="80"/>
      <c r="F24" s="80"/>
      <c r="G24" s="81"/>
      <c r="H24" s="66">
        <v>6.2</v>
      </c>
      <c r="I24" s="66">
        <v>4.9</v>
      </c>
      <c r="J24" s="66">
        <v>12.1</v>
      </c>
      <c r="K24" s="62"/>
      <c r="L24" s="62"/>
      <c r="M24" s="62"/>
      <c r="N24" s="139"/>
      <c r="O24" s="140"/>
      <c r="P24" s="53"/>
      <c r="Q24" s="140"/>
    </row>
    <row r="25" spans="3:17" s="6" customFormat="1" ht="12.75" customHeight="1" thickBot="1">
      <c r="C25" s="85"/>
      <c r="D25" s="59"/>
      <c r="E25" s="57"/>
      <c r="F25" s="60"/>
      <c r="G25" s="57"/>
      <c r="H25" s="61"/>
      <c r="M25" s="34"/>
      <c r="N25" s="139"/>
      <c r="O25" s="140"/>
      <c r="P25" s="53"/>
      <c r="Q25" s="140"/>
    </row>
    <row r="26" spans="1:17" s="6" customFormat="1" ht="12.75" customHeight="1">
      <c r="A26" s="131" t="s">
        <v>65</v>
      </c>
      <c r="B26" s="14"/>
      <c r="C26" s="14"/>
      <c r="D26" s="114"/>
      <c r="E26" s="114"/>
      <c r="F26" s="114"/>
      <c r="G26" s="114"/>
      <c r="H26" s="115"/>
      <c r="I26" s="114"/>
      <c r="J26" s="114" t="s">
        <v>77</v>
      </c>
      <c r="K26" s="116"/>
      <c r="L26" s="114"/>
      <c r="M26" s="147"/>
      <c r="N26" s="10" t="s">
        <v>78</v>
      </c>
      <c r="O26" s="117"/>
      <c r="P26" s="42" t="s">
        <v>78</v>
      </c>
      <c r="Q26" s="117"/>
    </row>
    <row r="27" spans="1:17" s="6" customFormat="1" ht="12.75" customHeight="1" thickBot="1">
      <c r="A27" s="118"/>
      <c r="B27" s="25"/>
      <c r="C27" s="25"/>
      <c r="D27" s="119"/>
      <c r="E27" s="119"/>
      <c r="F27" s="119"/>
      <c r="G27" s="119"/>
      <c r="H27" s="120"/>
      <c r="I27" s="121" t="s">
        <v>33</v>
      </c>
      <c r="J27" s="121" t="s">
        <v>34</v>
      </c>
      <c r="K27" s="121" t="s">
        <v>35</v>
      </c>
      <c r="L27" s="119"/>
      <c r="M27" s="148"/>
      <c r="N27" s="141" t="s">
        <v>34</v>
      </c>
      <c r="O27" s="122"/>
      <c r="P27" s="152" t="s">
        <v>34</v>
      </c>
      <c r="Q27" s="122"/>
    </row>
    <row r="28" spans="1:17" s="6" customFormat="1" ht="12.75" customHeight="1">
      <c r="A28" s="98" t="s">
        <v>20</v>
      </c>
      <c r="B28" s="99" t="s">
        <v>36</v>
      </c>
      <c r="C28" s="99" t="s">
        <v>0</v>
      </c>
      <c r="D28" s="100">
        <v>13067.934660326699</v>
      </c>
      <c r="E28" s="101">
        <v>0.03</v>
      </c>
      <c r="F28" s="54">
        <v>65.25</v>
      </c>
      <c r="G28" s="54">
        <v>51</v>
      </c>
      <c r="H28" s="102">
        <v>21.734874999999995</v>
      </c>
      <c r="I28" s="54">
        <v>29.98873346362581</v>
      </c>
      <c r="J28" s="54">
        <v>60.89781491017858</v>
      </c>
      <c r="K28" s="54">
        <v>88.35109312521578</v>
      </c>
      <c r="L28" s="100">
        <v>2300.240345043176</v>
      </c>
      <c r="M28" s="156">
        <f>L28*(J28/100*21+(1-J28/100)*10)/100</f>
        <v>384.11160636381874</v>
      </c>
      <c r="N28" s="142">
        <v>57.4943667318129</v>
      </c>
      <c r="O28" s="40">
        <v>2429.0863769907796</v>
      </c>
      <c r="P28" s="153">
        <v>59.996244487875266</v>
      </c>
      <c r="Q28" s="40">
        <v>2097.7242513271863</v>
      </c>
    </row>
    <row r="29" spans="1:17" s="6" customFormat="1" ht="12.75" customHeight="1">
      <c r="A29" s="104" t="s">
        <v>20</v>
      </c>
      <c r="B29" s="30" t="s">
        <v>37</v>
      </c>
      <c r="C29" s="30" t="s">
        <v>0</v>
      </c>
      <c r="D29" s="31">
        <v>13602.531987340064</v>
      </c>
      <c r="E29" s="55">
        <v>0.04</v>
      </c>
      <c r="F29" s="32">
        <v>66.75</v>
      </c>
      <c r="G29" s="32">
        <v>52</v>
      </c>
      <c r="H29" s="33">
        <v>20.9695625</v>
      </c>
      <c r="I29" s="32">
        <v>25.38091836102895</v>
      </c>
      <c r="J29" s="32">
        <v>61.96315565747925</v>
      </c>
      <c r="K29" s="32">
        <v>90.13987572181773</v>
      </c>
      <c r="L29" s="31">
        <v>2320.8129610621713</v>
      </c>
      <c r="M29" s="157">
        <f>L29*(J29/100*21+(1-J29/100)*10)/100</f>
        <v>390.2666803402269</v>
      </c>
      <c r="N29" s="143">
        <v>60.69045918051447</v>
      </c>
      <c r="O29" s="41">
        <v>2329.7314065035935</v>
      </c>
      <c r="P29" s="154"/>
      <c r="Q29" s="41"/>
    </row>
    <row r="30" spans="1:17" s="6" customFormat="1" ht="12.75" customHeight="1">
      <c r="A30" s="104" t="s">
        <v>20</v>
      </c>
      <c r="B30" s="30" t="s">
        <v>38</v>
      </c>
      <c r="C30" s="30" t="s">
        <v>0</v>
      </c>
      <c r="D30" s="31">
        <v>12894</v>
      </c>
      <c r="E30" s="55">
        <v>0.02</v>
      </c>
      <c r="F30" s="32">
        <v>65.25</v>
      </c>
      <c r="G30" s="32">
        <v>51</v>
      </c>
      <c r="H30" s="33">
        <v>19.438937499999998</v>
      </c>
      <c r="I30" s="32">
        <v>29.91550311688983</v>
      </c>
      <c r="J30" s="32">
        <v>61.20800393353638</v>
      </c>
      <c r="K30" s="32">
        <v>87.52804873610523</v>
      </c>
      <c r="L30" s="31">
        <v>2120.0514798319055</v>
      </c>
      <c r="M30" s="157">
        <f>L30*(J30/100*21+(1-J30/100)*10)/100</f>
        <v>354.7456792317265</v>
      </c>
      <c r="N30" s="143">
        <v>59.45775155844491</v>
      </c>
      <c r="O30" s="41">
        <v>2193.721871262568</v>
      </c>
      <c r="P30" s="154">
        <v>61.63850103896328</v>
      </c>
      <c r="Q30" s="41">
        <v>1894.4812475083788</v>
      </c>
    </row>
    <row r="31" spans="1:17" s="6" customFormat="1" ht="12.75" customHeight="1" thickBot="1">
      <c r="A31" s="106" t="s">
        <v>16</v>
      </c>
      <c r="B31" s="107" t="s">
        <v>15</v>
      </c>
      <c r="C31" s="107" t="s">
        <v>0</v>
      </c>
      <c r="D31" s="108">
        <v>12707.293606389112</v>
      </c>
      <c r="E31" s="109">
        <v>0.02</v>
      </c>
      <c r="F31" s="110">
        <v>70.5</v>
      </c>
      <c r="G31" s="110">
        <v>54</v>
      </c>
      <c r="H31" s="111">
        <v>20.816499999999998</v>
      </c>
      <c r="I31" s="110">
        <v>55.832764009131864</v>
      </c>
      <c r="J31" s="110">
        <v>80.34097632000385</v>
      </c>
      <c r="K31" s="110">
        <v>92.5581617279544</v>
      </c>
      <c r="L31" s="108">
        <v>2094.8928737499164</v>
      </c>
      <c r="M31" s="158">
        <f>L31*(J31/100*21+(1-J31/100)*10)/100</f>
        <v>394.62560001416716</v>
      </c>
      <c r="N31" s="144">
        <v>68.91638200456593</v>
      </c>
      <c r="O31" s="113">
        <v>2261.581856655625</v>
      </c>
      <c r="P31" s="155"/>
      <c r="Q31" s="113"/>
    </row>
    <row r="32" spans="1:17" s="6" customFormat="1" ht="12.75" customHeight="1" thickBot="1">
      <c r="A32" s="95"/>
      <c r="B32" s="96"/>
      <c r="C32" s="97" t="s">
        <v>46</v>
      </c>
      <c r="D32" s="124">
        <v>13100</v>
      </c>
      <c r="E32" s="128"/>
      <c r="F32" s="129"/>
      <c r="G32" s="130"/>
      <c r="H32" s="126">
        <v>20.7</v>
      </c>
      <c r="I32" s="124">
        <v>35</v>
      </c>
      <c r="J32" s="124">
        <v>66</v>
      </c>
      <c r="K32" s="124">
        <v>90</v>
      </c>
      <c r="L32" s="124">
        <f>AVERAGE(L28:L31)</f>
        <v>2208.9994149217923</v>
      </c>
      <c r="M32" s="134">
        <f>AVERAGE(M28:M31)</f>
        <v>380.9373914874848</v>
      </c>
      <c r="N32" s="170">
        <v>61.63973986883455</v>
      </c>
      <c r="O32" s="171">
        <v>2303.5303778531415</v>
      </c>
      <c r="P32" s="172">
        <v>60.81737276341927</v>
      </c>
      <c r="Q32" s="173">
        <v>1996.1027494177824</v>
      </c>
    </row>
    <row r="33" spans="1:13" s="6" customFormat="1" ht="12.75" customHeight="1">
      <c r="A33" s="82"/>
      <c r="B33" s="83"/>
      <c r="C33" s="84" t="s">
        <v>45</v>
      </c>
      <c r="D33" s="72">
        <v>0.8313</v>
      </c>
      <c r="E33" s="73"/>
      <c r="F33" s="35"/>
      <c r="G33" s="74"/>
      <c r="H33" s="72">
        <v>0.0178</v>
      </c>
      <c r="I33" s="72">
        <v>0.0005</v>
      </c>
      <c r="J33" s="72">
        <v>0.0012</v>
      </c>
      <c r="K33" s="72">
        <v>0.302</v>
      </c>
      <c r="L33" s="58"/>
      <c r="M33" s="58"/>
    </row>
    <row r="34" spans="1:13" s="6" customFormat="1" ht="12.75" customHeight="1">
      <c r="A34" s="82"/>
      <c r="B34" s="83"/>
      <c r="C34" s="84" t="s">
        <v>82</v>
      </c>
      <c r="D34" s="31" t="s">
        <v>28</v>
      </c>
      <c r="E34" s="73"/>
      <c r="F34" s="35"/>
      <c r="G34" s="74"/>
      <c r="H34" s="66">
        <v>1.3</v>
      </c>
      <c r="I34" s="31">
        <v>9.8</v>
      </c>
      <c r="J34" s="31">
        <v>7.4</v>
      </c>
      <c r="K34" s="31" t="s">
        <v>28</v>
      </c>
      <c r="L34" s="58"/>
      <c r="M34" s="58"/>
    </row>
    <row r="35" spans="1:13" s="6" customFormat="1" ht="12.75" customHeight="1">
      <c r="A35" s="82"/>
      <c r="B35" s="83"/>
      <c r="C35" s="84" t="s">
        <v>79</v>
      </c>
      <c r="D35" s="66">
        <v>10.1</v>
      </c>
      <c r="E35" s="75"/>
      <c r="F35" s="76"/>
      <c r="G35" s="77"/>
      <c r="H35" s="66">
        <v>5.5</v>
      </c>
      <c r="I35" s="66">
        <v>40.2</v>
      </c>
      <c r="J35" s="66">
        <v>15.1</v>
      </c>
      <c r="K35" s="66">
        <v>4.3</v>
      </c>
      <c r="L35" s="58"/>
      <c r="M35" s="58"/>
    </row>
    <row r="36" spans="4:13" s="6" customFormat="1" ht="12.75" customHeight="1">
      <c r="D36" s="63"/>
      <c r="E36" s="58"/>
      <c r="F36" s="64"/>
      <c r="G36" s="58"/>
      <c r="H36" s="65"/>
      <c r="I36" s="34"/>
      <c r="J36" s="34"/>
      <c r="K36" s="34"/>
      <c r="L36" s="34"/>
      <c r="M36" s="34"/>
    </row>
    <row r="37" spans="1:13" s="6" customFormat="1" ht="12.75" customHeight="1">
      <c r="A37" s="82"/>
      <c r="B37" s="83"/>
      <c r="C37" s="159" t="s">
        <v>47</v>
      </c>
      <c r="D37" s="163"/>
      <c r="E37" s="161">
        <v>4</v>
      </c>
      <c r="F37" s="32">
        <v>63</v>
      </c>
      <c r="G37" s="32">
        <v>52</v>
      </c>
      <c r="H37" s="67"/>
      <c r="I37" s="68"/>
      <c r="J37" s="68"/>
      <c r="K37" s="52"/>
      <c r="L37" s="31">
        <v>2206</v>
      </c>
      <c r="M37" s="34"/>
    </row>
    <row r="38" spans="1:13" s="6" customFormat="1" ht="12.75" customHeight="1">
      <c r="A38" s="82"/>
      <c r="B38" s="83"/>
      <c r="C38" s="160" t="s">
        <v>48</v>
      </c>
      <c r="D38" s="93"/>
      <c r="E38" s="169">
        <v>0.0026</v>
      </c>
      <c r="F38" s="32" t="s">
        <v>7</v>
      </c>
      <c r="G38" s="31" t="s">
        <v>7</v>
      </c>
      <c r="H38" s="69"/>
      <c r="I38" s="19"/>
      <c r="J38" s="19"/>
      <c r="K38" s="43"/>
      <c r="L38" s="30">
        <v>0.8625</v>
      </c>
      <c r="M38" s="34"/>
    </row>
    <row r="39" spans="1:13" s="6" customFormat="1" ht="12.75" customHeight="1">
      <c r="A39" s="82"/>
      <c r="B39" s="83"/>
      <c r="C39" s="160" t="s">
        <v>83</v>
      </c>
      <c r="D39" s="93"/>
      <c r="E39" s="161">
        <v>3</v>
      </c>
      <c r="F39" s="32">
        <v>6</v>
      </c>
      <c r="G39" s="31" t="s">
        <v>49</v>
      </c>
      <c r="H39" s="69"/>
      <c r="I39" s="19"/>
      <c r="J39" s="19"/>
      <c r="K39" s="43"/>
      <c r="L39" s="30" t="s">
        <v>28</v>
      </c>
      <c r="M39" s="34"/>
    </row>
    <row r="40" spans="1:13" s="6" customFormat="1" ht="12.75" customHeight="1">
      <c r="A40" s="82"/>
      <c r="B40" s="83"/>
      <c r="C40" s="160" t="s">
        <v>80</v>
      </c>
      <c r="D40" s="164"/>
      <c r="E40" s="162">
        <v>79.2</v>
      </c>
      <c r="F40" s="66">
        <v>10.3</v>
      </c>
      <c r="G40" s="66">
        <v>10.7</v>
      </c>
      <c r="H40" s="70"/>
      <c r="I40" s="71"/>
      <c r="J40" s="71"/>
      <c r="K40" s="46"/>
      <c r="L40" s="30">
        <v>12.8</v>
      </c>
      <c r="M40" s="34"/>
    </row>
    <row r="41" spans="1:17" s="6" customFormat="1" ht="12.75" customHeight="1">
      <c r="A41" s="9" t="s">
        <v>86</v>
      </c>
      <c r="B41" s="8"/>
      <c r="C41" s="1"/>
      <c r="D41" s="1"/>
      <c r="E41" s="1"/>
      <c r="F41" s="1"/>
      <c r="G41" s="36"/>
      <c r="H41" s="2"/>
      <c r="I41" s="4"/>
      <c r="J41" s="145" t="s">
        <v>87</v>
      </c>
      <c r="L41"/>
      <c r="M41" s="7"/>
      <c r="N41"/>
      <c r="O41"/>
      <c r="P41"/>
      <c r="Q41"/>
    </row>
    <row r="42" spans="1:15" ht="12.75" customHeight="1">
      <c r="A42" s="6" t="s">
        <v>76</v>
      </c>
      <c r="B42" s="8"/>
      <c r="F42" s="4"/>
      <c r="G42" s="2"/>
      <c r="H42" s="4"/>
      <c r="I42" s="3"/>
      <c r="O42" s="146" t="s">
        <v>84</v>
      </c>
    </row>
    <row r="43" spans="1:9" ht="12.75" customHeight="1">
      <c r="A43" s="9" t="s">
        <v>63</v>
      </c>
      <c r="B43" s="8"/>
      <c r="F43" s="4"/>
      <c r="G43" s="2"/>
      <c r="H43" s="4"/>
      <c r="I43" s="3"/>
    </row>
  </sheetData>
  <printOptions/>
  <pageMargins left="0.5" right="0.5" top="0.5" bottom="0.5" header="0.5" footer="0.5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Calvin Trostle</dc:creator>
  <cp:keywords/>
  <dc:description/>
  <cp:lastModifiedBy>Trostle</cp:lastModifiedBy>
  <cp:lastPrinted>2009-02-16T16:32:50Z</cp:lastPrinted>
  <dcterms:created xsi:type="dcterms:W3CDTF">2007-01-11T08:54:04Z</dcterms:created>
  <dcterms:modified xsi:type="dcterms:W3CDTF">2009-02-16T19:10:01Z</dcterms:modified>
  <cp:category/>
  <cp:version/>
  <cp:contentType/>
  <cp:contentStatus/>
</cp:coreProperties>
</file>